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<sst xmlns="http://schemas.openxmlformats.org/spreadsheetml/2006/main" count="230" uniqueCount="97">
  <si>
    <t>№
п/п</t>
  </si>
  <si>
    <t>Показатель
(индикатор)
(наименование)</t>
  </si>
  <si>
    <t>Ед. изм.</t>
  </si>
  <si>
    <t>Значения показателей</t>
  </si>
  <si>
    <t xml:space="preserve"> </t>
  </si>
  <si>
    <t>человек</t>
  </si>
  <si>
    <t>1.1.</t>
  </si>
  <si>
    <t>%</t>
  </si>
  <si>
    <t>базовое значение (2012год)</t>
  </si>
  <si>
    <t>текущий год (оценка)  (2013год)</t>
  </si>
  <si>
    <t>Муниципальная программа  "Развитие культуры в городском округе "поселок Палана"на 2014-2015 годы"</t>
  </si>
  <si>
    <t>2</t>
  </si>
  <si>
    <t xml:space="preserve">Увеличение количества посещений населением учреждений культуры по отношению к 2012 году </t>
  </si>
  <si>
    <t>Увеличение количества мероприятий по отношению к 2012 году.</t>
  </si>
  <si>
    <t>3</t>
  </si>
  <si>
    <t xml:space="preserve"> Повышение уровня удовлетворенности жителей городского округа «поселок Палана» качеством предоставления  муниципальных услуг в сфере культуры</t>
  </si>
  <si>
    <t>4</t>
  </si>
  <si>
    <t>Соотношение среднемесячной  начисленной заработной платы работников  муниципальных учреждений культуры и среднемесячной   заработной платы в Камчатском крае</t>
  </si>
  <si>
    <t xml:space="preserve">Среднее число посетителей на мероприятиях муниципального учреждения культуры «Центр культуры и досуга  </t>
  </si>
  <si>
    <t>Среднее число участников клубных формирований</t>
  </si>
  <si>
    <t>1.3.</t>
  </si>
  <si>
    <t>Удельный вес населения, участвующего в платных культурно-досуговых мероприятиях, проводимых  автономным учреждением «Центр культуры и досуга»</t>
  </si>
  <si>
    <t>2.1.</t>
  </si>
  <si>
    <t>Увеличение численности участников культурно-массовых мероприятий   (по отношению к 2012 году)</t>
  </si>
  <si>
    <t>2.2.</t>
  </si>
  <si>
    <t>Среднее число  мероприятий, направленных на сохранение и развитие национальной культуры</t>
  </si>
  <si>
    <t>количество</t>
  </si>
  <si>
    <t>2.3.</t>
  </si>
  <si>
    <t>Среднее число мероприятий   в сфере межнациональных отношений</t>
  </si>
  <si>
    <t xml:space="preserve"> Среднее число мероприятий, направленных на профилактику наркомании, пропаганду и развитие здорового образа жизни</t>
  </si>
  <si>
    <t>№ п/п</t>
  </si>
  <si>
    <t>Наименование муниципальной программы / подпрограммы /мероприятия</t>
  </si>
  <si>
    <t xml:space="preserve">Код бюджетной классификации </t>
  </si>
  <si>
    <t>Объем средств на реализацию программы</t>
  </si>
  <si>
    <t>ГРБС</t>
  </si>
  <si>
    <t>ЦСР *</t>
  </si>
  <si>
    <t>ВСЕГО</t>
  </si>
  <si>
    <t>Всего, в том числе:</t>
  </si>
  <si>
    <t>за счет средств местного бюджета</t>
  </si>
  <si>
    <t>за счет средств  местного бюджета</t>
  </si>
  <si>
    <t>0320000</t>
  </si>
  <si>
    <t>0310909</t>
  </si>
  <si>
    <t>1</t>
  </si>
  <si>
    <t>Подпрограмма 2 "Организация досуга населения»</t>
  </si>
  <si>
    <t>Подпрограмма 1 "Организация и проведение культурно-массовых мероприятий в городском округе "поселок Палана"</t>
  </si>
  <si>
    <t>1..2.</t>
  </si>
  <si>
    <t>1.4</t>
  </si>
  <si>
    <t>Наименование подпрограммы 1 "Организация и проведение культурно-массовых мероприятий в городском округе "поселок Палана"</t>
  </si>
  <si>
    <t xml:space="preserve">Основное мероприятие 2.1. 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</si>
  <si>
    <t>Сведения о показателях (индикаторах) муниципальной Программы и подпрограмм государственной программы и их значениях</t>
  </si>
  <si>
    <t>Приложение № 1 к программе "Развитие культуры в городскои округе "поселок Палана" на 2014 - 2015 годы"</t>
  </si>
  <si>
    <t>Наименование  подпрограммы 2 "Организация досуга населения"</t>
  </si>
  <si>
    <t>Основное мероприятие 1.4  Организация и проведение мероприятий   в сфере межнациональных отношений</t>
  </si>
  <si>
    <t>Основное мероприятие 1.2 Мероприятия по работе с детьми и молодежью</t>
  </si>
  <si>
    <t>Основное мероприятие 1.3 Мероприятия социальной и благотворительной направленности</t>
  </si>
  <si>
    <t>Основное мероприятие 1.7    Участие в региональных, всероссийских конкурсах, проектах</t>
  </si>
  <si>
    <t>Основное мероприятие 1.5 Мероприятия, направленныхе на сохранение и развитие национальной культуры</t>
  </si>
  <si>
    <t xml:space="preserve"> Основное мероприятие 1.6 Мероприятия, направленные на профилактику наркомании. пропаганду и развитие здорового образа жизни</t>
  </si>
  <si>
    <t xml:space="preserve">Приложение   к постановлению Администрации городского округа "поселок Палана"  от _____№ __________                                                                                                                         </t>
  </si>
  <si>
    <t>Приложение № 2 к программе "Развитие культуры в городскои округе "поселок Палана" на 2016 - 2020 годы"</t>
  </si>
  <si>
    <t>Ресурсное обеспечение Программы "Развитие культуры в городском округе "поселок Палана" на 2016-2020 годы"</t>
  </si>
  <si>
    <t xml:space="preserve">  "Развитие культуры в городском округе "поселок Палана" на 2016-2020 годы"</t>
  </si>
  <si>
    <t>5</t>
  </si>
  <si>
    <t>6</t>
  </si>
  <si>
    <t>7</t>
  </si>
  <si>
    <t>8</t>
  </si>
  <si>
    <t>9</t>
  </si>
  <si>
    <t>10</t>
  </si>
  <si>
    <t>Основное мероприятие 1.1   Мероприятия, посвящённые календарным, памятным датам России, Камчатского края</t>
  </si>
  <si>
    <t>Основное мероприятие 1.8             Мероприятия к 80-летию окружного центра пгт. Палана</t>
  </si>
  <si>
    <t>Основное мероприятие 1.9 Приобретение оборудования, материалов  для проведения праздничных мероприятий</t>
  </si>
  <si>
    <t>за счет средств краевого бюджета</t>
  </si>
  <si>
    <t>11</t>
  </si>
  <si>
    <t>Основное мероприятие 1.10     Оплата услуг предприятию, осуществляющее уборку территории "Хошемин", завоз дров, а также завоз и вывоз аппаратуры с места проведения мероприятий</t>
  </si>
  <si>
    <t xml:space="preserve">Приложение   к постановлению Администрации городского округа "поселок Палана"  от _____№ __________               </t>
  </si>
  <si>
    <t>Источник финансирования</t>
  </si>
  <si>
    <t>ЦСР*</t>
  </si>
  <si>
    <t>Код бюджетной</t>
  </si>
  <si>
    <t>"Развитие культуры в городском округе "поселок Палана" на 2016-20202 годы"</t>
  </si>
  <si>
    <t>Основное мероприятие 1.1.                                                                 Мероприятия, посвященные календарным, памятным датам России, Камчатского края</t>
  </si>
  <si>
    <t>Основное мероприятие 1.2.                                      Мероприятия по работе с детьми и молодежью</t>
  </si>
  <si>
    <t>Основное мероприятие 1.3.                         Мероприятия социальной и благотворительной направленности</t>
  </si>
  <si>
    <t>Основное мероприятие 1.4.                      Организация и проведение мероприятий в сфере межнациональных отношений</t>
  </si>
  <si>
    <t>Основное мероприятие 1.5.                Мероприятия, направленные на сохранение и развитие национальной культуры</t>
  </si>
  <si>
    <t>Основное мероприятие 1.6.           Мероприятия, направленные на профилактику наркомании, пропаганду и развитие здорового образа жизни</t>
  </si>
  <si>
    <t>Основное мероприятие 1.7.           Участие в региональных, всероссийских конкурсах, проектах</t>
  </si>
  <si>
    <t>Основное мероприятие 1.9.          Приобретение оборудования, материалов для проведения праздничных мероприятий</t>
  </si>
  <si>
    <t>Подпрограмма 1                                     "Организация и проведение культурно-массовых мероприятий в городском округе "поселок Палана"</t>
  </si>
  <si>
    <t>Подпрограмма 2                           "Организация досуга населения"</t>
  </si>
  <si>
    <t>Основное мероприятие 2.1.            расходы на обеспечение деятельности (оказания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</t>
  </si>
  <si>
    <t>Основное мероприятие 1.10.          Оплата услуг  уборки территории мероприятий, завоз и вывоз аппаратуры к месту проведения мероприятий, завоз дров</t>
  </si>
  <si>
    <t>Основное мероприятие 1.8.           Мероприятия краеведческой направленности</t>
  </si>
  <si>
    <t>Основное мероприятие 1.11.           Строительство многофункционального культурно-досугового центра в городском округе "поселок Палана"</t>
  </si>
  <si>
    <t>Основное мероприятие 1.13.          Разработка проектно- сметной документации на строительство многофункционального культурно-досугового центра в городском округе "поселок Палана"</t>
  </si>
  <si>
    <t>Основное мероприятие 1.12. Подготовка площадки под строительство многофункционального культурно-досугового центра в городском округе "поселок Палана" в том числе (Демонтаж ограждающих  и несущих конструкций нежилого здания пгт. Палана ул. Поротова д.31 )</t>
  </si>
  <si>
    <t>20 изложить в следующей редакции:</t>
  </si>
  <si>
    <t>Основное мероприятие 1.14.          Ремонт здания МАУ "Центр культуры и досуга пгт. Палана"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</si>
</sst>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0.00000"/>
    <numFmt numFmtId="188" formatCode="0.000"/>
  </numFmts>
  <fonts count="47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left" vertical="top"/>
    </xf>
    <xf numFmtId="0" fontId="1" fillId="0" borderId="13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top" wrapText="1"/>
    </xf>
    <xf numFmtId="180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6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vertical="top"/>
    </xf>
    <xf numFmtId="180" fontId="1" fillId="0" borderId="14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0" fillId="0" borderId="0" xfId="0" applyBorder="1" applyAlignment="1">
      <alignment horizontal="right" vertical="center" wrapText="1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187" fontId="1" fillId="0" borderId="13" xfId="0" applyNumberFormat="1" applyFont="1" applyBorder="1" applyAlignment="1">
      <alignment horizontal="center" vertical="top"/>
    </xf>
    <xf numFmtId="187" fontId="1" fillId="0" borderId="0" xfId="0" applyNumberFormat="1" applyFont="1" applyAlignment="1">
      <alignment horizontal="center" vertical="top"/>
    </xf>
    <xf numFmtId="187" fontId="1" fillId="0" borderId="13" xfId="0" applyNumberFormat="1" applyFont="1" applyFill="1" applyBorder="1" applyAlignment="1">
      <alignment horizontal="center" vertical="top"/>
    </xf>
    <xf numFmtId="187" fontId="1" fillId="0" borderId="17" xfId="0" applyNumberFormat="1" applyFont="1" applyBorder="1" applyAlignment="1">
      <alignment horizontal="center" vertical="top"/>
    </xf>
    <xf numFmtId="180" fontId="2" fillId="0" borderId="0" xfId="0" applyNumberFormat="1" applyFont="1" applyBorder="1" applyAlignment="1">
      <alignment/>
    </xf>
    <xf numFmtId="187" fontId="1" fillId="0" borderId="14" xfId="0" applyNumberFormat="1" applyFont="1" applyBorder="1" applyAlignment="1">
      <alignment horizontal="center" vertical="top"/>
    </xf>
    <xf numFmtId="180" fontId="4" fillId="0" borderId="13" xfId="0" applyNumberFormat="1" applyFont="1" applyFill="1" applyBorder="1" applyAlignment="1">
      <alignment horizontal="center" vertical="top"/>
    </xf>
    <xf numFmtId="187" fontId="4" fillId="0" borderId="13" xfId="0" applyNumberFormat="1" applyFont="1" applyBorder="1" applyAlignment="1">
      <alignment horizontal="center" vertical="top"/>
    </xf>
    <xf numFmtId="0" fontId="4" fillId="0" borderId="15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/>
    </xf>
    <xf numFmtId="49" fontId="4" fillId="0" borderId="13" xfId="0" applyNumberFormat="1" applyFont="1" applyFill="1" applyBorder="1" applyAlignment="1">
      <alignment horizontal="center" vertical="top"/>
    </xf>
    <xf numFmtId="180" fontId="4" fillId="0" borderId="14" xfId="0" applyNumberFormat="1" applyFont="1" applyFill="1" applyBorder="1" applyAlignment="1">
      <alignment vertical="top"/>
    </xf>
    <xf numFmtId="187" fontId="4" fillId="0" borderId="17" xfId="0" applyNumberFormat="1" applyFont="1" applyBorder="1" applyAlignment="1">
      <alignment horizontal="center" vertical="top"/>
    </xf>
    <xf numFmtId="180" fontId="1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188" fontId="3" fillId="0" borderId="13" xfId="0" applyNumberFormat="1" applyFont="1" applyBorder="1" applyAlignment="1">
      <alignment horizontal="center" vertical="center" wrapText="1"/>
    </xf>
    <xf numFmtId="188" fontId="8" fillId="33" borderId="13" xfId="0" applyNumberFormat="1" applyFont="1" applyFill="1" applyBorder="1" applyAlignment="1">
      <alignment horizontal="center" vertical="center" wrapText="1"/>
    </xf>
    <xf numFmtId="188" fontId="3" fillId="33" borderId="13" xfId="0" applyNumberFormat="1" applyFont="1" applyFill="1" applyBorder="1" applyAlignment="1">
      <alignment horizontal="center" vertical="center" wrapText="1"/>
    </xf>
    <xf numFmtId="188" fontId="3" fillId="34" borderId="13" xfId="0" applyNumberFormat="1" applyFont="1" applyFill="1" applyBorder="1" applyAlignment="1">
      <alignment horizontal="center" vertical="center" wrapText="1"/>
    </xf>
    <xf numFmtId="188" fontId="8" fillId="34" borderId="13" xfId="0" applyNumberFormat="1" applyFont="1" applyFill="1" applyBorder="1" applyAlignment="1">
      <alignment horizontal="center" vertical="center" wrapText="1"/>
    </xf>
    <xf numFmtId="188" fontId="3" fillId="35" borderId="13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left" vertical="top" wrapText="1"/>
    </xf>
    <xf numFmtId="0" fontId="3" fillId="35" borderId="13" xfId="0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 wrapText="1"/>
    </xf>
    <xf numFmtId="0" fontId="3" fillId="35" borderId="13" xfId="0" applyFont="1" applyFill="1" applyBorder="1" applyAlignment="1">
      <alignment horizontal="left" vertical="top" wrapText="1"/>
    </xf>
    <xf numFmtId="0" fontId="3" fillId="35" borderId="13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6" fillId="0" borderId="23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Border="1" applyAlignment="1">
      <alignment vertical="top" wrapText="1"/>
    </xf>
    <xf numFmtId="0" fontId="1" fillId="0" borderId="24" xfId="0" applyFont="1" applyFill="1" applyBorder="1" applyAlignment="1">
      <alignment vertical="center"/>
    </xf>
    <xf numFmtId="0" fontId="0" fillId="0" borderId="2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4" fillId="0" borderId="25" xfId="0" applyFont="1" applyFill="1" applyBorder="1" applyAlignment="1">
      <alignment vertical="center" wrapText="1"/>
    </xf>
    <xf numFmtId="0" fontId="5" fillId="0" borderId="16" xfId="0" applyFont="1" applyBorder="1" applyAlignment="1">
      <alignment wrapText="1"/>
    </xf>
    <xf numFmtId="0" fontId="4" fillId="0" borderId="26" xfId="0" applyFont="1" applyFill="1" applyBorder="1" applyAlignment="1">
      <alignment vertical="center"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0" fillId="0" borderId="13" xfId="0" applyBorder="1" applyAlignment="1">
      <alignment/>
    </xf>
    <xf numFmtId="0" fontId="3" fillId="35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3" fillId="35" borderId="14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6">
      <selection activeCell="L6" sqref="L6"/>
    </sheetView>
  </sheetViews>
  <sheetFormatPr defaultColWidth="9.140625" defaultRowHeight="12.75"/>
  <cols>
    <col min="1" max="1" width="9.57421875" style="0" bestFit="1" customWidth="1"/>
    <col min="2" max="2" width="50.140625" style="0" customWidth="1"/>
    <col min="3" max="3" width="14.00390625" style="0" customWidth="1"/>
    <col min="4" max="4" width="12.140625" style="0" customWidth="1"/>
    <col min="5" max="5" width="10.28125" style="0" customWidth="1"/>
  </cols>
  <sheetData>
    <row r="1" spans="1:7" ht="46.5" customHeight="1">
      <c r="A1" s="22" t="s">
        <v>4</v>
      </c>
      <c r="B1" s="22"/>
      <c r="C1" s="22"/>
      <c r="D1" s="66" t="s">
        <v>50</v>
      </c>
      <c r="E1" s="67"/>
      <c r="F1" s="67"/>
      <c r="G1" s="68"/>
    </row>
    <row r="2" spans="1:7" ht="15.75">
      <c r="A2" s="71" t="s">
        <v>49</v>
      </c>
      <c r="B2" s="71"/>
      <c r="C2" s="71"/>
      <c r="D2" s="71"/>
      <c r="E2" s="71"/>
      <c r="F2" s="71"/>
      <c r="G2" s="71"/>
    </row>
    <row r="3" spans="1:7" ht="15.75">
      <c r="A3" s="1"/>
      <c r="B3" s="1"/>
      <c r="C3" s="1"/>
      <c r="D3" s="1"/>
      <c r="E3" s="1"/>
      <c r="F3" s="1"/>
      <c r="G3" s="1"/>
    </row>
    <row r="4" spans="1:7" ht="15.75">
      <c r="A4" s="72" t="s">
        <v>0</v>
      </c>
      <c r="B4" s="74" t="s">
        <v>1</v>
      </c>
      <c r="C4" s="74" t="s">
        <v>2</v>
      </c>
      <c r="D4" s="76" t="s">
        <v>3</v>
      </c>
      <c r="E4" s="76"/>
      <c r="F4" s="76"/>
      <c r="G4" s="76"/>
    </row>
    <row r="5" spans="1:7" ht="63">
      <c r="A5" s="73"/>
      <c r="B5" s="75"/>
      <c r="C5" s="75"/>
      <c r="D5" s="3" t="s">
        <v>8</v>
      </c>
      <c r="E5" s="3" t="s">
        <v>9</v>
      </c>
      <c r="F5" s="3">
        <v>2014</v>
      </c>
      <c r="G5" s="3">
        <v>2015</v>
      </c>
    </row>
    <row r="6" spans="1:7" ht="15.75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15.75">
      <c r="A7" s="77"/>
      <c r="B7" s="78"/>
      <c r="C7" s="78"/>
      <c r="D7" s="78"/>
      <c r="E7" s="78"/>
      <c r="F7" s="78"/>
      <c r="G7" s="78"/>
    </row>
    <row r="8" spans="1:7" ht="15.75">
      <c r="A8" s="69" t="s">
        <v>10</v>
      </c>
      <c r="B8" s="70"/>
      <c r="C8" s="70"/>
      <c r="D8" s="70"/>
      <c r="E8" s="70"/>
      <c r="F8" s="70"/>
      <c r="G8" s="70"/>
    </row>
    <row r="9" spans="1:7" ht="31.5">
      <c r="A9" s="6" t="s">
        <v>42</v>
      </c>
      <c r="B9" s="7" t="s">
        <v>12</v>
      </c>
      <c r="C9" s="8" t="s">
        <v>7</v>
      </c>
      <c r="D9" s="9">
        <v>40</v>
      </c>
      <c r="E9" s="9">
        <v>42</v>
      </c>
      <c r="F9" s="9">
        <v>45</v>
      </c>
      <c r="G9" s="9">
        <v>45</v>
      </c>
    </row>
    <row r="10" spans="1:7" ht="45" customHeight="1">
      <c r="A10" s="6" t="s">
        <v>11</v>
      </c>
      <c r="B10" s="2" t="s">
        <v>13</v>
      </c>
      <c r="C10" s="8">
        <v>4.3</v>
      </c>
      <c r="D10" s="9">
        <v>4.5</v>
      </c>
      <c r="E10" s="9">
        <v>5.3</v>
      </c>
      <c r="F10" s="9">
        <v>7.2</v>
      </c>
      <c r="G10" s="9">
        <v>7.6</v>
      </c>
    </row>
    <row r="11" spans="1:7" ht="63">
      <c r="A11" s="6" t="s">
        <v>14</v>
      </c>
      <c r="B11" s="10" t="s">
        <v>15</v>
      </c>
      <c r="C11" s="8" t="s">
        <v>7</v>
      </c>
      <c r="D11" s="9">
        <v>60</v>
      </c>
      <c r="E11" s="9">
        <v>65</v>
      </c>
      <c r="F11" s="9">
        <v>70</v>
      </c>
      <c r="G11" s="9">
        <v>75</v>
      </c>
    </row>
    <row r="12" spans="1:7" ht="63">
      <c r="A12" s="6" t="s">
        <v>16</v>
      </c>
      <c r="B12" s="11" t="s">
        <v>17</v>
      </c>
      <c r="C12" s="8" t="s">
        <v>7</v>
      </c>
      <c r="D12" s="9">
        <v>60.6</v>
      </c>
      <c r="E12" s="9">
        <v>65.8</v>
      </c>
      <c r="F12" s="9">
        <v>71.7</v>
      </c>
      <c r="G12" s="9">
        <v>77.1</v>
      </c>
    </row>
    <row r="13" spans="1:7" ht="15.75">
      <c r="A13" s="69" t="s">
        <v>44</v>
      </c>
      <c r="B13" s="70"/>
      <c r="C13" s="70"/>
      <c r="D13" s="70"/>
      <c r="E13" s="70"/>
      <c r="F13" s="70"/>
      <c r="G13" s="70"/>
    </row>
    <row r="14" spans="1:7" ht="47.25">
      <c r="A14" s="16" t="s">
        <v>6</v>
      </c>
      <c r="B14" s="7" t="s">
        <v>23</v>
      </c>
      <c r="C14" s="9"/>
      <c r="D14" s="12" t="s">
        <v>4</v>
      </c>
      <c r="E14" s="12">
        <v>0.5</v>
      </c>
      <c r="F14" s="12">
        <v>0.9</v>
      </c>
      <c r="G14" s="12">
        <v>1.2</v>
      </c>
    </row>
    <row r="15" spans="1:7" ht="47.25" customHeight="1">
      <c r="A15" s="6" t="s">
        <v>45</v>
      </c>
      <c r="B15" s="13" t="s">
        <v>25</v>
      </c>
      <c r="C15" s="12" t="s">
        <v>26</v>
      </c>
      <c r="D15" s="12">
        <v>2</v>
      </c>
      <c r="E15" s="12">
        <v>3</v>
      </c>
      <c r="F15" s="12">
        <v>4</v>
      </c>
      <c r="G15" s="12">
        <v>5</v>
      </c>
    </row>
    <row r="16" spans="1:7" ht="31.5">
      <c r="A16" s="6" t="s">
        <v>20</v>
      </c>
      <c r="B16" s="14" t="s">
        <v>28</v>
      </c>
      <c r="C16" s="12" t="s">
        <v>26</v>
      </c>
      <c r="D16" s="12"/>
      <c r="E16" s="12">
        <v>2</v>
      </c>
      <c r="F16" s="12">
        <v>3</v>
      </c>
      <c r="G16" s="12">
        <v>4</v>
      </c>
    </row>
    <row r="17" spans="1:7" ht="47.25">
      <c r="A17" s="6" t="s">
        <v>46</v>
      </c>
      <c r="B17" s="7" t="s">
        <v>29</v>
      </c>
      <c r="C17" s="12" t="s">
        <v>26</v>
      </c>
      <c r="D17" s="12">
        <v>4</v>
      </c>
      <c r="E17" s="12">
        <v>6</v>
      </c>
      <c r="F17" s="12">
        <v>8</v>
      </c>
      <c r="G17" s="12">
        <v>9</v>
      </c>
    </row>
    <row r="18" spans="1:7" ht="15.75">
      <c r="A18" s="69" t="s">
        <v>43</v>
      </c>
      <c r="B18" s="70"/>
      <c r="C18" s="70"/>
      <c r="D18" s="70"/>
      <c r="E18" s="70"/>
      <c r="F18" s="70"/>
      <c r="G18" s="70"/>
    </row>
    <row r="19" spans="1:7" ht="47.25">
      <c r="A19" s="16" t="s">
        <v>22</v>
      </c>
      <c r="B19" s="11" t="s">
        <v>18</v>
      </c>
      <c r="C19" s="12" t="s">
        <v>5</v>
      </c>
      <c r="D19" s="12">
        <v>120</v>
      </c>
      <c r="E19" s="12">
        <v>130</v>
      </c>
      <c r="F19" s="12">
        <v>145</v>
      </c>
      <c r="G19" s="12">
        <v>150</v>
      </c>
    </row>
    <row r="20" spans="1:7" ht="31.5">
      <c r="A20" s="6" t="s">
        <v>24</v>
      </c>
      <c r="B20" s="11" t="s">
        <v>19</v>
      </c>
      <c r="C20" s="8" t="s">
        <v>5</v>
      </c>
      <c r="D20" s="9">
        <v>30</v>
      </c>
      <c r="E20" s="9">
        <v>35</v>
      </c>
      <c r="F20" s="9">
        <v>40</v>
      </c>
      <c r="G20" s="9">
        <v>45</v>
      </c>
    </row>
    <row r="21" spans="1:7" ht="63">
      <c r="A21" s="6" t="s">
        <v>27</v>
      </c>
      <c r="B21" s="11" t="s">
        <v>21</v>
      </c>
      <c r="C21" s="8" t="s">
        <v>7</v>
      </c>
      <c r="D21" s="9">
        <v>10</v>
      </c>
      <c r="E21" s="9">
        <v>15</v>
      </c>
      <c r="F21" s="9">
        <v>25</v>
      </c>
      <c r="G21" s="9">
        <v>30</v>
      </c>
    </row>
    <row r="22" spans="1:7" ht="15">
      <c r="A22" s="15"/>
      <c r="B22" s="15"/>
      <c r="C22" s="15"/>
      <c r="D22" s="15"/>
      <c r="E22" s="15"/>
      <c r="F22" s="15"/>
      <c r="G22" s="15"/>
    </row>
    <row r="23" spans="1:7" ht="15">
      <c r="A23" s="15"/>
      <c r="B23" s="15"/>
      <c r="C23" s="15"/>
      <c r="D23" s="15"/>
      <c r="E23" s="15"/>
      <c r="F23" s="15"/>
      <c r="G23" s="15"/>
    </row>
    <row r="24" spans="1:7" ht="15">
      <c r="A24" s="15"/>
      <c r="B24" s="15"/>
      <c r="C24" s="15"/>
      <c r="D24" s="15"/>
      <c r="E24" s="15"/>
      <c r="F24" s="15"/>
      <c r="G24" s="15"/>
    </row>
    <row r="25" spans="1:7" ht="15">
      <c r="A25" s="15"/>
      <c r="B25" s="15"/>
      <c r="C25" s="15"/>
      <c r="D25" s="15"/>
      <c r="E25" s="15"/>
      <c r="F25" s="15"/>
      <c r="G25" s="15"/>
    </row>
    <row r="26" spans="1:7" ht="15">
      <c r="A26" s="15"/>
      <c r="B26" s="15"/>
      <c r="C26" s="15"/>
      <c r="D26" s="15"/>
      <c r="E26" s="15"/>
      <c r="F26" s="15"/>
      <c r="G26" s="15"/>
    </row>
    <row r="27" spans="1:7" ht="15">
      <c r="A27" s="15"/>
      <c r="B27" s="15"/>
      <c r="C27" s="15"/>
      <c r="D27" s="15"/>
      <c r="E27" s="15"/>
      <c r="F27" s="15"/>
      <c r="G27" s="15"/>
    </row>
    <row r="28" spans="1:7" ht="15">
      <c r="A28" s="15"/>
      <c r="B28" s="15"/>
      <c r="C28" s="15"/>
      <c r="D28" s="15"/>
      <c r="E28" s="15"/>
      <c r="F28" s="15"/>
      <c r="G28" s="15"/>
    </row>
  </sheetData>
  <sheetProtection/>
  <mergeCells count="10">
    <mergeCell ref="D1:G1"/>
    <mergeCell ref="A18:G18"/>
    <mergeCell ref="A2:G2"/>
    <mergeCell ref="A4:A5"/>
    <mergeCell ref="B4:B5"/>
    <mergeCell ref="C4:C5"/>
    <mergeCell ref="D4:G4"/>
    <mergeCell ref="A7:G7"/>
    <mergeCell ref="A8:G8"/>
    <mergeCell ref="A13:G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view="pageLayout" workbookViewId="0" topLeftCell="A10">
      <selection activeCell="B4" sqref="B4:B5"/>
    </sheetView>
  </sheetViews>
  <sheetFormatPr defaultColWidth="9.140625" defaultRowHeight="12.75"/>
  <cols>
    <col min="1" max="1" width="7.00390625" style="0" customWidth="1"/>
    <col min="2" max="2" width="34.00390625" style="0" customWidth="1"/>
    <col min="3" max="3" width="24.8515625" style="0" customWidth="1"/>
    <col min="4" max="4" width="8.57421875" style="0" customWidth="1"/>
    <col min="5" max="5" width="10.28125" style="0" customWidth="1"/>
    <col min="6" max="6" width="13.7109375" style="0" customWidth="1"/>
    <col min="7" max="7" width="13.421875" style="0" customWidth="1"/>
    <col min="8" max="8" width="14.8515625" style="0" customWidth="1"/>
    <col min="9" max="9" width="13.140625" style="0" customWidth="1"/>
    <col min="10" max="10" width="13.421875" style="0" customWidth="1"/>
    <col min="11" max="11" width="14.140625" style="0" customWidth="1"/>
  </cols>
  <sheetData>
    <row r="1" spans="9:12" ht="54" customHeight="1">
      <c r="I1" s="94" t="s">
        <v>58</v>
      </c>
      <c r="J1" s="94"/>
      <c r="K1" s="94"/>
      <c r="L1" s="94"/>
    </row>
    <row r="2" spans="1:12" ht="53.25" customHeight="1">
      <c r="A2" s="23"/>
      <c r="B2" s="32" t="s">
        <v>4</v>
      </c>
      <c r="C2" s="32"/>
      <c r="D2" s="32"/>
      <c r="I2" s="101" t="s">
        <v>59</v>
      </c>
      <c r="J2" s="101"/>
      <c r="K2" s="101"/>
      <c r="L2" s="101"/>
    </row>
    <row r="3" spans="1:8" ht="15.75">
      <c r="A3" s="108" t="s">
        <v>60</v>
      </c>
      <c r="B3" s="108"/>
      <c r="C3" s="108"/>
      <c r="D3" s="108"/>
      <c r="E3" s="108"/>
      <c r="F3" s="108"/>
      <c r="G3" s="108"/>
      <c r="H3" s="108"/>
    </row>
    <row r="4" spans="1:11" ht="15.75">
      <c r="A4" s="100" t="s">
        <v>30</v>
      </c>
      <c r="B4" s="100" t="s">
        <v>31</v>
      </c>
      <c r="C4" s="100"/>
      <c r="D4" s="100" t="s">
        <v>32</v>
      </c>
      <c r="E4" s="100"/>
      <c r="F4" s="100" t="s">
        <v>33</v>
      </c>
      <c r="G4" s="100"/>
      <c r="H4" s="100"/>
      <c r="I4" s="117"/>
      <c r="J4" s="117"/>
      <c r="K4" s="117"/>
    </row>
    <row r="5" spans="1:11" ht="15.75">
      <c r="A5" s="100"/>
      <c r="B5" s="100"/>
      <c r="C5" s="100"/>
      <c r="D5" s="8" t="s">
        <v>34</v>
      </c>
      <c r="E5" s="8" t="s">
        <v>35</v>
      </c>
      <c r="F5" s="8" t="s">
        <v>36</v>
      </c>
      <c r="G5" s="8">
        <v>2016</v>
      </c>
      <c r="H5" s="8">
        <v>2017</v>
      </c>
      <c r="I5" s="29">
        <v>2018</v>
      </c>
      <c r="J5" s="28">
        <v>2019</v>
      </c>
      <c r="K5" s="29">
        <v>2020</v>
      </c>
    </row>
    <row r="6" spans="1:11" ht="15.75">
      <c r="A6" s="17">
        <v>1</v>
      </c>
      <c r="B6" s="17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28">
        <v>9</v>
      </c>
      <c r="J6" s="33">
        <v>10</v>
      </c>
      <c r="K6" s="29">
        <v>11</v>
      </c>
    </row>
    <row r="7" spans="1:11" ht="15.75" customHeight="1">
      <c r="A7" s="111" t="s">
        <v>61</v>
      </c>
      <c r="B7" s="112"/>
      <c r="C7" s="19" t="s">
        <v>37</v>
      </c>
      <c r="D7" s="12" t="s">
        <v>4</v>
      </c>
      <c r="E7" s="12"/>
      <c r="F7" s="41">
        <f aca="true" t="shared" si="0" ref="F7:F29">SUM(G7:K7)</f>
        <v>55799.204999999994</v>
      </c>
      <c r="G7" s="41">
        <f>SUM(G8,G9)</f>
        <v>12369.185</v>
      </c>
      <c r="H7" s="41">
        <f>SUM(H8:H9)</f>
        <v>10857.505</v>
      </c>
      <c r="I7" s="42">
        <f>SUM(I8:I9)</f>
        <v>10857.505</v>
      </c>
      <c r="J7" s="47">
        <f>SUM(J8:J9)</f>
        <v>10857.505</v>
      </c>
      <c r="K7" s="42">
        <f>SUM(K8:K9)</f>
        <v>10857.505</v>
      </c>
    </row>
    <row r="8" spans="1:11" ht="36.75" customHeight="1">
      <c r="A8" s="113"/>
      <c r="B8" s="114"/>
      <c r="C8" s="19" t="s">
        <v>38</v>
      </c>
      <c r="D8" s="12"/>
      <c r="E8" s="12"/>
      <c r="F8" s="20">
        <f>SUM(F11,F37)</f>
        <v>55330.36499999999</v>
      </c>
      <c r="G8" s="20">
        <f>SUM(G11,G37)</f>
        <v>11900.345</v>
      </c>
      <c r="H8" s="35">
        <f>SUM(H11,H37)</f>
        <v>10857.505</v>
      </c>
      <c r="I8" s="35">
        <v>10857.505</v>
      </c>
      <c r="J8" s="35">
        <v>10857.505</v>
      </c>
      <c r="K8" s="35">
        <v>10857.505</v>
      </c>
    </row>
    <row r="9" spans="1:11" ht="34.5" customHeight="1">
      <c r="A9" s="115"/>
      <c r="B9" s="116"/>
      <c r="C9" s="31" t="s">
        <v>71</v>
      </c>
      <c r="D9" s="6"/>
      <c r="E9" s="12"/>
      <c r="F9" s="35">
        <f>SUM(G9:K9)</f>
        <v>468.84</v>
      </c>
      <c r="G9" s="37">
        <v>468.84</v>
      </c>
      <c r="H9" s="35">
        <f>SUM(H12)</f>
        <v>0</v>
      </c>
      <c r="I9" s="35">
        <v>0</v>
      </c>
      <c r="J9" s="35">
        <v>0</v>
      </c>
      <c r="K9" s="35">
        <v>0</v>
      </c>
    </row>
    <row r="10" spans="1:13" ht="15.75">
      <c r="A10" s="104" t="s">
        <v>42</v>
      </c>
      <c r="B10" s="96" t="s">
        <v>47</v>
      </c>
      <c r="C10" s="43" t="s">
        <v>37</v>
      </c>
      <c r="D10" s="44" t="s">
        <v>4</v>
      </c>
      <c r="E10" s="45" t="s">
        <v>4</v>
      </c>
      <c r="F10" s="41">
        <f>SUM(G10:K10)</f>
        <v>7511.68</v>
      </c>
      <c r="G10" s="46">
        <f>SUM(G11,G12)</f>
        <v>1911.68</v>
      </c>
      <c r="H10" s="41">
        <f>SUM(H11:H12)</f>
        <v>1400</v>
      </c>
      <c r="I10" s="41">
        <f>SUM(I11:I12)</f>
        <v>1400</v>
      </c>
      <c r="J10" s="41">
        <f>SUM(J11:J12)</f>
        <v>1400</v>
      </c>
      <c r="K10" s="41">
        <f>SUM(K11:K12)</f>
        <v>1400</v>
      </c>
      <c r="M10" s="27" t="s">
        <v>4</v>
      </c>
    </row>
    <row r="11" spans="1:11" ht="33.75" customHeight="1">
      <c r="A11" s="107"/>
      <c r="B11" s="97"/>
      <c r="C11" s="24" t="s">
        <v>38</v>
      </c>
      <c r="D11" s="25"/>
      <c r="E11" s="25"/>
      <c r="F11" s="26">
        <f t="shared" si="0"/>
        <v>7042.84</v>
      </c>
      <c r="G11" s="35">
        <f>SUM(G14,G16,G18,G20,G23,G25,G27,G29,G31)</f>
        <v>1442.8400000000001</v>
      </c>
      <c r="H11" s="20">
        <f>SUM(H13,H15,H17,H19,H22,H24,H26,H28,H30,H33)</f>
        <v>1400</v>
      </c>
      <c r="I11" s="48">
        <v>1400</v>
      </c>
      <c r="J11" s="48">
        <v>1400</v>
      </c>
      <c r="K11" s="48">
        <v>1400</v>
      </c>
    </row>
    <row r="12" spans="1:11" ht="30.75" customHeight="1">
      <c r="A12" s="99"/>
      <c r="B12" s="98"/>
      <c r="C12" s="21" t="s">
        <v>71</v>
      </c>
      <c r="D12" s="6"/>
      <c r="E12" s="6"/>
      <c r="F12" s="20">
        <f t="shared" si="0"/>
        <v>468.84</v>
      </c>
      <c r="G12" s="20">
        <f>SUM(G21,G32)</f>
        <v>468.84</v>
      </c>
      <c r="H12" s="20">
        <f>SUM(H21)</f>
        <v>0</v>
      </c>
      <c r="I12" s="35">
        <v>0</v>
      </c>
      <c r="J12" s="38">
        <v>0</v>
      </c>
      <c r="K12" s="35">
        <v>0</v>
      </c>
    </row>
    <row r="13" spans="1:11" ht="28.5" customHeight="1">
      <c r="A13" s="90" t="s">
        <v>11</v>
      </c>
      <c r="B13" s="84" t="s">
        <v>68</v>
      </c>
      <c r="C13" s="19" t="s">
        <v>37</v>
      </c>
      <c r="D13" s="12" t="s">
        <v>4</v>
      </c>
      <c r="E13" s="6" t="s">
        <v>4</v>
      </c>
      <c r="F13" s="20">
        <f t="shared" si="0"/>
        <v>1455.8400000000001</v>
      </c>
      <c r="G13" s="20">
        <v>775.84</v>
      </c>
      <c r="H13" s="20">
        <v>170</v>
      </c>
      <c r="I13" s="20">
        <v>170</v>
      </c>
      <c r="J13" s="20">
        <v>170</v>
      </c>
      <c r="K13" s="20">
        <v>170</v>
      </c>
    </row>
    <row r="14" spans="1:11" ht="35.25" customHeight="1">
      <c r="A14" s="91"/>
      <c r="B14" s="85"/>
      <c r="C14" s="24" t="s">
        <v>38</v>
      </c>
      <c r="D14" s="25"/>
      <c r="E14" s="25" t="s">
        <v>41</v>
      </c>
      <c r="F14" s="26">
        <f t="shared" si="0"/>
        <v>1455.8400000000001</v>
      </c>
      <c r="G14" s="26">
        <v>775.84</v>
      </c>
      <c r="H14" s="20">
        <v>170</v>
      </c>
      <c r="I14" s="20">
        <v>170</v>
      </c>
      <c r="J14" s="20">
        <v>170</v>
      </c>
      <c r="K14" s="20">
        <v>170</v>
      </c>
    </row>
    <row r="15" spans="1:11" ht="25.5" customHeight="1">
      <c r="A15" s="90" t="s">
        <v>14</v>
      </c>
      <c r="B15" s="84" t="s">
        <v>53</v>
      </c>
      <c r="C15" s="19" t="s">
        <v>37</v>
      </c>
      <c r="D15" s="6"/>
      <c r="E15" s="6"/>
      <c r="F15" s="20">
        <f t="shared" si="0"/>
        <v>120</v>
      </c>
      <c r="G15" s="20">
        <v>0</v>
      </c>
      <c r="H15" s="20">
        <v>30</v>
      </c>
      <c r="I15" s="20">
        <v>30</v>
      </c>
      <c r="J15" s="20">
        <v>30</v>
      </c>
      <c r="K15" s="20">
        <v>30</v>
      </c>
    </row>
    <row r="16" spans="1:11" ht="30" customHeight="1">
      <c r="A16" s="95"/>
      <c r="B16" s="99"/>
      <c r="C16" s="24" t="s">
        <v>38</v>
      </c>
      <c r="D16" s="6"/>
      <c r="E16" s="6"/>
      <c r="F16" s="20">
        <f t="shared" si="0"/>
        <v>120</v>
      </c>
      <c r="G16" s="20">
        <v>0</v>
      </c>
      <c r="H16" s="20">
        <v>30</v>
      </c>
      <c r="I16" s="20">
        <v>30</v>
      </c>
      <c r="J16" s="20">
        <v>30</v>
      </c>
      <c r="K16" s="20">
        <v>30</v>
      </c>
    </row>
    <row r="17" spans="1:11" ht="15.75">
      <c r="A17" s="90" t="s">
        <v>16</v>
      </c>
      <c r="B17" s="84" t="s">
        <v>54</v>
      </c>
      <c r="C17" s="19" t="s">
        <v>37</v>
      </c>
      <c r="D17" s="12" t="s">
        <v>4</v>
      </c>
      <c r="E17" s="6" t="s">
        <v>4</v>
      </c>
      <c r="F17" s="20">
        <f t="shared" si="0"/>
        <v>220</v>
      </c>
      <c r="G17" s="20">
        <v>0</v>
      </c>
      <c r="H17" s="20">
        <v>55</v>
      </c>
      <c r="I17" s="20">
        <v>55</v>
      </c>
      <c r="J17" s="20">
        <v>55</v>
      </c>
      <c r="K17" s="20">
        <v>55</v>
      </c>
    </row>
    <row r="18" spans="1:11" ht="49.5" customHeight="1">
      <c r="A18" s="91"/>
      <c r="B18" s="85"/>
      <c r="C18" s="24" t="s">
        <v>38</v>
      </c>
      <c r="D18" s="25"/>
      <c r="E18" s="25" t="s">
        <v>41</v>
      </c>
      <c r="F18" s="26">
        <f t="shared" si="0"/>
        <v>220</v>
      </c>
      <c r="G18" s="26">
        <v>0</v>
      </c>
      <c r="H18" s="26">
        <v>55</v>
      </c>
      <c r="I18" s="20">
        <v>55</v>
      </c>
      <c r="J18" s="20">
        <v>55</v>
      </c>
      <c r="K18" s="20">
        <v>55</v>
      </c>
    </row>
    <row r="19" spans="1:11" ht="28.5" customHeight="1">
      <c r="A19" s="86" t="s">
        <v>62</v>
      </c>
      <c r="B19" s="80" t="s">
        <v>52</v>
      </c>
      <c r="C19" s="21" t="s">
        <v>37</v>
      </c>
      <c r="D19" s="12" t="s">
        <v>4</v>
      </c>
      <c r="E19" s="6" t="s">
        <v>4</v>
      </c>
      <c r="F19" s="20">
        <f t="shared" si="0"/>
        <v>528</v>
      </c>
      <c r="G19" s="20">
        <v>260</v>
      </c>
      <c r="H19" s="20">
        <v>67</v>
      </c>
      <c r="I19" s="37">
        <v>67</v>
      </c>
      <c r="J19" s="37">
        <v>67</v>
      </c>
      <c r="K19" s="37">
        <v>67</v>
      </c>
    </row>
    <row r="20" spans="1:11" ht="33.75" customHeight="1">
      <c r="A20" s="86"/>
      <c r="B20" s="83"/>
      <c r="C20" s="21" t="s">
        <v>38</v>
      </c>
      <c r="D20" s="6"/>
      <c r="E20" s="6" t="s">
        <v>41</v>
      </c>
      <c r="F20" s="20">
        <f t="shared" si="0"/>
        <v>335</v>
      </c>
      <c r="G20" s="20">
        <v>67</v>
      </c>
      <c r="H20" s="20">
        <v>67</v>
      </c>
      <c r="I20" s="37">
        <v>67</v>
      </c>
      <c r="J20" s="37">
        <v>67</v>
      </c>
      <c r="K20" s="37">
        <v>67</v>
      </c>
    </row>
    <row r="21" spans="1:11" ht="33.75" customHeight="1">
      <c r="A21" s="87"/>
      <c r="B21" s="89"/>
      <c r="C21" s="21" t="s">
        <v>71</v>
      </c>
      <c r="D21" s="6"/>
      <c r="E21" s="6"/>
      <c r="F21" s="20">
        <f t="shared" si="0"/>
        <v>193</v>
      </c>
      <c r="G21" s="20">
        <v>193</v>
      </c>
      <c r="H21" s="20">
        <v>0</v>
      </c>
      <c r="I21" s="35">
        <v>0</v>
      </c>
      <c r="J21" s="38">
        <v>0</v>
      </c>
      <c r="K21" s="35">
        <v>0</v>
      </c>
    </row>
    <row r="22" spans="1:11" ht="34.5" customHeight="1">
      <c r="A22" s="90" t="s">
        <v>63</v>
      </c>
      <c r="B22" s="82" t="s">
        <v>56</v>
      </c>
      <c r="C22" s="21" t="s">
        <v>37</v>
      </c>
      <c r="D22" s="12" t="s">
        <v>4</v>
      </c>
      <c r="E22" s="6" t="s">
        <v>4</v>
      </c>
      <c r="F22" s="20">
        <f t="shared" si="0"/>
        <v>260</v>
      </c>
      <c r="G22" s="20">
        <v>0</v>
      </c>
      <c r="H22" s="20">
        <v>65</v>
      </c>
      <c r="I22" s="20">
        <v>65</v>
      </c>
      <c r="J22" s="20">
        <v>65</v>
      </c>
      <c r="K22" s="20">
        <v>65</v>
      </c>
    </row>
    <row r="23" spans="1:11" ht="39" customHeight="1">
      <c r="A23" s="91"/>
      <c r="B23" s="82"/>
      <c r="C23" s="21" t="s">
        <v>38</v>
      </c>
      <c r="D23" s="6"/>
      <c r="E23" s="6" t="s">
        <v>41</v>
      </c>
      <c r="F23" s="20">
        <f t="shared" si="0"/>
        <v>260</v>
      </c>
      <c r="G23" s="20">
        <v>0</v>
      </c>
      <c r="H23" s="20">
        <v>65</v>
      </c>
      <c r="I23" s="20">
        <v>65</v>
      </c>
      <c r="J23" s="20">
        <v>65</v>
      </c>
      <c r="K23" s="20">
        <v>65</v>
      </c>
    </row>
    <row r="24" spans="1:11" ht="39" customHeight="1">
      <c r="A24" s="104" t="s">
        <v>64</v>
      </c>
      <c r="B24" s="80" t="s">
        <v>57</v>
      </c>
      <c r="C24" s="21" t="s">
        <v>37</v>
      </c>
      <c r="D24" s="12" t="s">
        <v>4</v>
      </c>
      <c r="E24" s="6" t="s">
        <v>4</v>
      </c>
      <c r="F24" s="20">
        <f t="shared" si="0"/>
        <v>155</v>
      </c>
      <c r="G24" s="20">
        <v>0</v>
      </c>
      <c r="H24" s="20">
        <v>5</v>
      </c>
      <c r="I24" s="20">
        <f>SUM(I25)</f>
        <v>50</v>
      </c>
      <c r="J24" s="20">
        <f>SUM(J25)</f>
        <v>50</v>
      </c>
      <c r="K24" s="20">
        <f>SUM(K25)</f>
        <v>50</v>
      </c>
    </row>
    <row r="25" spans="1:11" ht="38.25" customHeight="1">
      <c r="A25" s="106"/>
      <c r="B25" s="81"/>
      <c r="C25" s="21" t="s">
        <v>38</v>
      </c>
      <c r="D25" s="6"/>
      <c r="E25" s="6" t="s">
        <v>41</v>
      </c>
      <c r="F25" s="20">
        <f t="shared" si="0"/>
        <v>155</v>
      </c>
      <c r="G25" s="20">
        <v>0</v>
      </c>
      <c r="H25" s="20">
        <v>5</v>
      </c>
      <c r="I25" s="20">
        <v>50</v>
      </c>
      <c r="J25" s="20">
        <v>50</v>
      </c>
      <c r="K25" s="20">
        <v>50</v>
      </c>
    </row>
    <row r="26" spans="1:11" ht="15.75" customHeight="1">
      <c r="A26" s="90" t="s">
        <v>65</v>
      </c>
      <c r="B26" s="84" t="s">
        <v>55</v>
      </c>
      <c r="C26" s="19" t="s">
        <v>37</v>
      </c>
      <c r="D26" s="12" t="s">
        <v>4</v>
      </c>
      <c r="E26" s="6" t="s">
        <v>4</v>
      </c>
      <c r="F26" s="20">
        <f t="shared" si="0"/>
        <v>225</v>
      </c>
      <c r="G26" s="20">
        <v>0</v>
      </c>
      <c r="H26" s="20">
        <v>0</v>
      </c>
      <c r="I26" s="26">
        <f>SUM(I27)</f>
        <v>75</v>
      </c>
      <c r="J26" s="26">
        <f>SUM(J27)</f>
        <v>75</v>
      </c>
      <c r="K26" s="26">
        <f>SUM(K27)</f>
        <v>75</v>
      </c>
    </row>
    <row r="27" spans="1:11" ht="48" customHeight="1">
      <c r="A27" s="91"/>
      <c r="B27" s="85"/>
      <c r="C27" s="24" t="s">
        <v>38</v>
      </c>
      <c r="D27" s="25"/>
      <c r="E27" s="25" t="s">
        <v>41</v>
      </c>
      <c r="F27" s="26">
        <f t="shared" si="0"/>
        <v>225</v>
      </c>
      <c r="G27" s="26">
        <v>0</v>
      </c>
      <c r="H27" s="26">
        <v>0</v>
      </c>
      <c r="I27" s="26">
        <v>75</v>
      </c>
      <c r="J27" s="26">
        <v>75</v>
      </c>
      <c r="K27" s="26">
        <v>75</v>
      </c>
    </row>
    <row r="28" spans="1:11" ht="33.75" customHeight="1">
      <c r="A28" s="90" t="s">
        <v>66</v>
      </c>
      <c r="B28" s="84" t="s">
        <v>69</v>
      </c>
      <c r="C28" s="19" t="s">
        <v>37</v>
      </c>
      <c r="D28" s="12" t="s">
        <v>4</v>
      </c>
      <c r="E28" s="6" t="s">
        <v>4</v>
      </c>
      <c r="F28" s="20">
        <f>SUM(F29)</f>
        <v>735</v>
      </c>
      <c r="G28" s="20">
        <f>SUM(G29)</f>
        <v>0</v>
      </c>
      <c r="H28" s="20">
        <f>SUM(H29)</f>
        <v>735</v>
      </c>
      <c r="I28" s="35">
        <v>0</v>
      </c>
      <c r="J28" s="35">
        <f>SUM(J29)</f>
        <v>0</v>
      </c>
      <c r="K28" s="35">
        <f>SUM(K29)</f>
        <v>0</v>
      </c>
    </row>
    <row r="29" spans="1:11" ht="35.25" customHeight="1">
      <c r="A29" s="99"/>
      <c r="B29" s="85"/>
      <c r="C29" s="24" t="s">
        <v>38</v>
      </c>
      <c r="D29" s="25"/>
      <c r="E29" s="25" t="s">
        <v>41</v>
      </c>
      <c r="F29" s="20">
        <f t="shared" si="0"/>
        <v>735</v>
      </c>
      <c r="G29" s="20">
        <v>0</v>
      </c>
      <c r="H29" s="20">
        <v>735</v>
      </c>
      <c r="I29" s="35">
        <v>0</v>
      </c>
      <c r="J29" s="35">
        <v>0</v>
      </c>
      <c r="K29" s="35">
        <v>0</v>
      </c>
    </row>
    <row r="30" spans="1:11" ht="15.75" customHeight="1">
      <c r="A30" s="104" t="s">
        <v>67</v>
      </c>
      <c r="B30" s="80" t="s">
        <v>70</v>
      </c>
      <c r="C30" s="21" t="s">
        <v>37</v>
      </c>
      <c r="D30" s="12" t="s">
        <v>4</v>
      </c>
      <c r="E30" s="6" t="s">
        <v>4</v>
      </c>
      <c r="F30" s="20">
        <f>SUM(F31,F32)</f>
        <v>1367.84</v>
      </c>
      <c r="G30" s="20">
        <f>SUM(G31,G32)</f>
        <v>875.8399999999999</v>
      </c>
      <c r="H30" s="20">
        <f>SUM(H31,H32)</f>
        <v>123</v>
      </c>
      <c r="I30" s="20">
        <v>123</v>
      </c>
      <c r="J30" s="20">
        <f>SUM(J31)</f>
        <v>123</v>
      </c>
      <c r="K30" s="20">
        <f>SUM(K31)</f>
        <v>123</v>
      </c>
    </row>
    <row r="31" spans="1:11" ht="30.75" customHeight="1">
      <c r="A31" s="105"/>
      <c r="B31" s="83"/>
      <c r="C31" s="21" t="s">
        <v>38</v>
      </c>
      <c r="D31" s="12"/>
      <c r="E31" s="6" t="s">
        <v>41</v>
      </c>
      <c r="F31" s="20">
        <f>G31+H31+I31+J31+K31</f>
        <v>1092</v>
      </c>
      <c r="G31" s="20">
        <v>600</v>
      </c>
      <c r="H31" s="20">
        <v>123</v>
      </c>
      <c r="I31" s="20">
        <v>123</v>
      </c>
      <c r="J31" s="20">
        <v>123</v>
      </c>
      <c r="K31" s="20">
        <v>123</v>
      </c>
    </row>
    <row r="32" spans="1:11" ht="39.75" customHeight="1">
      <c r="A32" s="106"/>
      <c r="B32" s="81"/>
      <c r="C32" s="34" t="s">
        <v>71</v>
      </c>
      <c r="D32" s="6"/>
      <c r="E32" s="35"/>
      <c r="F32" s="35">
        <f>SUM(G32:K32)</f>
        <v>275.84</v>
      </c>
      <c r="G32" s="35">
        <v>275.84</v>
      </c>
      <c r="H32" s="35">
        <v>0</v>
      </c>
      <c r="I32" s="35">
        <v>0</v>
      </c>
      <c r="J32" s="35">
        <v>0</v>
      </c>
      <c r="K32" s="35">
        <v>0</v>
      </c>
    </row>
    <row r="33" spans="1:11" ht="20.25" customHeight="1">
      <c r="A33" s="104" t="s">
        <v>72</v>
      </c>
      <c r="B33" s="80" t="s">
        <v>73</v>
      </c>
      <c r="C33" s="31" t="s">
        <v>37</v>
      </c>
      <c r="D33" s="6"/>
      <c r="E33" s="35"/>
      <c r="F33" s="35">
        <f>SUM(G33:K33)</f>
        <v>600</v>
      </c>
      <c r="G33" s="35">
        <v>0</v>
      </c>
      <c r="H33" s="35">
        <v>150</v>
      </c>
      <c r="I33" s="35">
        <v>150</v>
      </c>
      <c r="J33" s="35">
        <v>150</v>
      </c>
      <c r="K33" s="35">
        <v>150</v>
      </c>
    </row>
    <row r="34" spans="1:11" ht="36.75" customHeight="1">
      <c r="A34" s="109"/>
      <c r="B34" s="88"/>
      <c r="C34" s="31" t="s">
        <v>38</v>
      </c>
      <c r="D34" s="6"/>
      <c r="E34" s="35"/>
      <c r="F34" s="35">
        <f>SUM(G34:K34)</f>
        <v>600</v>
      </c>
      <c r="G34" s="35">
        <v>0</v>
      </c>
      <c r="H34" s="35">
        <v>150</v>
      </c>
      <c r="I34" s="35">
        <v>150</v>
      </c>
      <c r="J34" s="35">
        <v>150</v>
      </c>
      <c r="K34" s="35">
        <v>150</v>
      </c>
    </row>
    <row r="35" spans="1:11" ht="57" customHeight="1">
      <c r="A35" s="110"/>
      <c r="B35" s="89"/>
      <c r="C35" s="31" t="s">
        <v>71</v>
      </c>
      <c r="D35" s="6"/>
      <c r="E35" s="35"/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5.75">
      <c r="A36" s="92">
        <v>12</v>
      </c>
      <c r="B36" s="102" t="s">
        <v>51</v>
      </c>
      <c r="C36" s="43" t="s">
        <v>37</v>
      </c>
      <c r="D36" s="44" t="s">
        <v>4</v>
      </c>
      <c r="E36" s="44" t="s">
        <v>4</v>
      </c>
      <c r="F36" s="41">
        <f>SUM(G36:K36)</f>
        <v>48287.524999999994</v>
      </c>
      <c r="G36" s="41">
        <v>10457.505</v>
      </c>
      <c r="H36" s="41">
        <f>SUM(H37)</f>
        <v>9457.505</v>
      </c>
      <c r="I36" s="41">
        <f>SUM(I37)</f>
        <v>9457.505</v>
      </c>
      <c r="J36" s="41">
        <f>SUM(J37)</f>
        <v>9457.505</v>
      </c>
      <c r="K36" s="41">
        <f>SUM(K37)</f>
        <v>9457.505</v>
      </c>
    </row>
    <row r="37" spans="1:11" ht="31.5" customHeight="1">
      <c r="A37" s="93"/>
      <c r="B37" s="103"/>
      <c r="C37" s="19" t="s">
        <v>38</v>
      </c>
      <c r="D37" s="12"/>
      <c r="E37" s="12"/>
      <c r="F37" s="20">
        <f>SUM(G37:K37)</f>
        <v>48287.524999999994</v>
      </c>
      <c r="G37" s="20">
        <f>SUM(G39)</f>
        <v>10457.505</v>
      </c>
      <c r="H37" s="20">
        <f>SUM(H39)</f>
        <v>9457.505</v>
      </c>
      <c r="I37" s="20">
        <f>SUM(I39)</f>
        <v>9457.505</v>
      </c>
      <c r="J37" s="20">
        <f>SUM(J39)</f>
        <v>9457.505</v>
      </c>
      <c r="K37" s="20">
        <f>SUM(K39)</f>
        <v>9457.505</v>
      </c>
    </row>
    <row r="38" spans="1:11" ht="15.75">
      <c r="A38" s="79">
        <v>13</v>
      </c>
      <c r="B38" s="80" t="s">
        <v>48</v>
      </c>
      <c r="C38" s="19" t="s">
        <v>37</v>
      </c>
      <c r="D38" s="12" t="s">
        <v>4</v>
      </c>
      <c r="E38" s="12" t="s">
        <v>4</v>
      </c>
      <c r="F38" s="20">
        <f>SUM(G38:K38)</f>
        <v>48287.524999999994</v>
      </c>
      <c r="G38" s="20">
        <v>10457.505</v>
      </c>
      <c r="H38" s="20">
        <v>9457.505</v>
      </c>
      <c r="I38" s="20">
        <v>9457.505</v>
      </c>
      <c r="J38" s="20">
        <v>9457.505</v>
      </c>
      <c r="K38" s="20">
        <v>9457.505</v>
      </c>
    </row>
    <row r="39" spans="1:11" ht="133.5" customHeight="1">
      <c r="A39" s="79"/>
      <c r="B39" s="81"/>
      <c r="C39" s="19" t="s">
        <v>39</v>
      </c>
      <c r="D39" s="6"/>
      <c r="E39" s="6" t="s">
        <v>40</v>
      </c>
      <c r="F39" s="20">
        <f>SUM(G39:K39)</f>
        <v>48287.524999999994</v>
      </c>
      <c r="G39" s="20">
        <v>10457.505</v>
      </c>
      <c r="H39" s="20">
        <v>9457.505</v>
      </c>
      <c r="I39" s="20">
        <v>9457.505</v>
      </c>
      <c r="J39" s="20">
        <v>9457.505</v>
      </c>
      <c r="K39" s="20">
        <v>9457.505</v>
      </c>
    </row>
    <row r="40" spans="1:11" ht="15.75" hidden="1">
      <c r="A40" s="15"/>
      <c r="B40" s="30"/>
      <c r="C40" s="30"/>
      <c r="D40" s="30"/>
      <c r="E40" s="30"/>
      <c r="F40" s="26" t="s">
        <v>4</v>
      </c>
      <c r="G40" s="30"/>
      <c r="H40" s="39">
        <f>SUM(H36:H37)</f>
        <v>18915.01</v>
      </c>
      <c r="I40" s="36">
        <f>SUM(I37:I39)</f>
        <v>28372.515</v>
      </c>
      <c r="J40" s="36"/>
      <c r="K40" s="40"/>
    </row>
    <row r="41" ht="15.75" customHeight="1"/>
    <row r="42" ht="45" customHeight="1"/>
    <row r="43" ht="15.75" customHeight="1"/>
    <row r="45" spans="1:8" ht="15">
      <c r="A45" s="15"/>
      <c r="B45" s="15"/>
      <c r="C45" s="15"/>
      <c r="D45" s="15"/>
      <c r="E45" s="15"/>
      <c r="F45" s="15"/>
      <c r="G45" s="15"/>
      <c r="H45" s="15"/>
    </row>
    <row r="46" spans="1:8" ht="15">
      <c r="A46" s="15"/>
      <c r="B46" s="15"/>
      <c r="C46" s="15"/>
      <c r="D46" s="15"/>
      <c r="E46" s="15"/>
      <c r="F46" s="15"/>
      <c r="G46" s="15"/>
      <c r="H46" s="15"/>
    </row>
    <row r="47" spans="1:8" ht="15">
      <c r="A47" s="15"/>
      <c r="B47" s="15"/>
      <c r="C47" s="15"/>
      <c r="D47" s="15"/>
      <c r="E47" s="15"/>
      <c r="F47" s="15"/>
      <c r="G47" s="15"/>
      <c r="H47" s="15"/>
    </row>
    <row r="48" spans="1:8" ht="15">
      <c r="A48" s="15"/>
      <c r="B48" s="15"/>
      <c r="C48" s="15"/>
      <c r="D48" s="15"/>
      <c r="E48" s="15"/>
      <c r="F48" s="15"/>
      <c r="G48" s="15"/>
      <c r="H48" s="15"/>
    </row>
    <row r="49" spans="1:8" ht="15">
      <c r="A49" s="15"/>
      <c r="B49" s="15"/>
      <c r="C49" s="15"/>
      <c r="D49" s="15"/>
      <c r="E49" s="15"/>
      <c r="F49" s="15"/>
      <c r="G49" s="15"/>
      <c r="H49" s="15"/>
    </row>
    <row r="50" spans="1:8" ht="15">
      <c r="A50" s="15"/>
      <c r="B50" s="15"/>
      <c r="C50" s="15"/>
      <c r="D50" s="15"/>
      <c r="E50" s="15"/>
      <c r="F50" s="15"/>
      <c r="G50" s="15"/>
      <c r="H50" s="15"/>
    </row>
    <row r="51" spans="1:8" ht="15">
      <c r="A51" s="15"/>
      <c r="B51" s="15"/>
      <c r="C51" s="15"/>
      <c r="D51" s="15"/>
      <c r="E51" s="15"/>
      <c r="F51" s="15"/>
      <c r="G51" s="15"/>
      <c r="H51" s="15"/>
    </row>
    <row r="52" ht="15">
      <c r="F52" s="15"/>
    </row>
  </sheetData>
  <sheetProtection/>
  <mergeCells count="35">
    <mergeCell ref="A17:A18"/>
    <mergeCell ref="A10:A12"/>
    <mergeCell ref="A3:H3"/>
    <mergeCell ref="A33:A35"/>
    <mergeCell ref="A22:A23"/>
    <mergeCell ref="B13:B14"/>
    <mergeCell ref="A7:B9"/>
    <mergeCell ref="F4:K4"/>
    <mergeCell ref="A4:A5"/>
    <mergeCell ref="B36:B37"/>
    <mergeCell ref="B26:B27"/>
    <mergeCell ref="A30:A32"/>
    <mergeCell ref="A28:A29"/>
    <mergeCell ref="A24:A25"/>
    <mergeCell ref="B24:B25"/>
    <mergeCell ref="B28:B29"/>
    <mergeCell ref="I1:L1"/>
    <mergeCell ref="A15:A16"/>
    <mergeCell ref="B10:B12"/>
    <mergeCell ref="B15:B16"/>
    <mergeCell ref="A13:A14"/>
    <mergeCell ref="D4:E4"/>
    <mergeCell ref="B4:B5"/>
    <mergeCell ref="C4:C5"/>
    <mergeCell ref="I2:L2"/>
    <mergeCell ref="A38:A39"/>
    <mergeCell ref="B38:B39"/>
    <mergeCell ref="B22:B23"/>
    <mergeCell ref="B30:B32"/>
    <mergeCell ref="B17:B18"/>
    <mergeCell ref="A19:A21"/>
    <mergeCell ref="B33:B35"/>
    <mergeCell ref="B19:B21"/>
    <mergeCell ref="A26:A27"/>
    <mergeCell ref="A36:A37"/>
  </mergeCells>
  <printOptions/>
  <pageMargins left="0.2362204724409449" right="0.2362204724409449" top="0.35433070866141736" bottom="0.35433070866141736" header="0.31496062992125984" footer="0"/>
  <pageSetup horizontalDpi="600" verticalDpi="600" orientation="landscape" paperSize="9" scale="81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09"/>
  <sheetViews>
    <sheetView tabSelected="1" zoomScalePageLayoutView="0" workbookViewId="0" topLeftCell="A10">
      <selection activeCell="F14" sqref="F14"/>
    </sheetView>
  </sheetViews>
  <sheetFormatPr defaultColWidth="9.140625" defaultRowHeight="12.75"/>
  <cols>
    <col min="1" max="1" width="35.8515625" style="0" customWidth="1"/>
    <col min="2" max="2" width="16.57421875" style="0" customWidth="1"/>
    <col min="3" max="3" width="9.7109375" style="0" customWidth="1"/>
    <col min="5" max="5" width="14.28125" style="0" customWidth="1"/>
    <col min="6" max="6" width="11.57421875" style="0" bestFit="1" customWidth="1"/>
    <col min="7" max="7" width="11.421875" style="0" customWidth="1"/>
    <col min="8" max="9" width="11.28125" style="0" customWidth="1"/>
    <col min="10" max="10" width="12.57421875" style="0" customWidth="1"/>
    <col min="11" max="11" width="0.13671875" style="0" customWidth="1"/>
  </cols>
  <sheetData>
    <row r="1" spans="1:15" ht="12.75">
      <c r="A1" s="50"/>
      <c r="B1" s="50"/>
      <c r="C1" s="50"/>
      <c r="D1" s="50"/>
      <c r="E1" s="50"/>
      <c r="F1" s="50"/>
      <c r="G1" s="120" t="s">
        <v>74</v>
      </c>
      <c r="H1" s="120"/>
      <c r="I1" s="120"/>
      <c r="J1" s="120"/>
      <c r="K1" s="50"/>
      <c r="L1" s="120"/>
      <c r="M1" s="120"/>
      <c r="N1" s="120"/>
      <c r="O1" s="120"/>
    </row>
    <row r="2" spans="1:15" ht="12.75">
      <c r="A2" s="50"/>
      <c r="B2" s="50"/>
      <c r="C2" s="50"/>
      <c r="D2" s="50"/>
      <c r="E2" s="50"/>
      <c r="F2" s="50"/>
      <c r="G2" s="120"/>
      <c r="H2" s="120"/>
      <c r="I2" s="120"/>
      <c r="J2" s="120"/>
      <c r="K2" s="50"/>
      <c r="L2" s="120"/>
      <c r="M2" s="120"/>
      <c r="N2" s="120"/>
      <c r="O2" s="120"/>
    </row>
    <row r="3" spans="1:15" ht="12.75">
      <c r="A3" s="50"/>
      <c r="B3" s="50"/>
      <c r="C3" s="50"/>
      <c r="D3" s="50"/>
      <c r="E3" s="50"/>
      <c r="F3" s="50"/>
      <c r="G3" s="120"/>
      <c r="H3" s="120"/>
      <c r="I3" s="120"/>
      <c r="J3" s="120"/>
      <c r="K3" s="50"/>
      <c r="L3" s="120"/>
      <c r="M3" s="120"/>
      <c r="N3" s="120"/>
      <c r="O3" s="120"/>
    </row>
    <row r="4" spans="1:15" ht="12.75">
      <c r="A4" s="50"/>
      <c r="B4" s="50"/>
      <c r="C4" s="50"/>
      <c r="D4" s="50"/>
      <c r="E4" s="50"/>
      <c r="F4" s="50"/>
      <c r="G4" s="121" t="s">
        <v>59</v>
      </c>
      <c r="H4" s="121"/>
      <c r="I4" s="121"/>
      <c r="J4" s="121"/>
      <c r="K4" s="50"/>
      <c r="L4" s="121"/>
      <c r="M4" s="121"/>
      <c r="N4" s="121"/>
      <c r="O4" s="121"/>
    </row>
    <row r="5" spans="1:15" ht="12.75">
      <c r="A5" s="50"/>
      <c r="B5" s="50"/>
      <c r="C5" s="50"/>
      <c r="D5" s="50"/>
      <c r="E5" s="50"/>
      <c r="F5" s="50"/>
      <c r="G5" s="121"/>
      <c r="H5" s="121"/>
      <c r="I5" s="121"/>
      <c r="J5" s="121"/>
      <c r="K5" s="50"/>
      <c r="L5" s="121"/>
      <c r="M5" s="121"/>
      <c r="N5" s="121"/>
      <c r="O5" s="121"/>
    </row>
    <row r="6" spans="1:15" ht="12.75">
      <c r="A6" s="50"/>
      <c r="B6" s="50"/>
      <c r="C6" s="50"/>
      <c r="D6" s="50"/>
      <c r="E6" s="50"/>
      <c r="F6" s="50"/>
      <c r="G6" s="121"/>
      <c r="H6" s="121"/>
      <c r="I6" s="121"/>
      <c r="J6" s="121"/>
      <c r="K6" s="50"/>
      <c r="L6" s="121"/>
      <c r="M6" s="121"/>
      <c r="N6" s="121"/>
      <c r="O6" s="121"/>
    </row>
    <row r="7" spans="1:15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12.75">
      <c r="A8" s="54" t="s">
        <v>60</v>
      </c>
      <c r="B8" s="54"/>
      <c r="C8" s="54"/>
      <c r="D8" s="54"/>
      <c r="E8" s="54"/>
      <c r="F8" s="124" t="s">
        <v>95</v>
      </c>
      <c r="G8" s="125"/>
      <c r="H8" s="125"/>
      <c r="I8" s="125"/>
      <c r="J8" s="54"/>
      <c r="K8" s="54"/>
      <c r="L8" s="54"/>
      <c r="M8" s="54"/>
      <c r="N8" s="50"/>
      <c r="O8" s="50"/>
    </row>
    <row r="9" spans="1:16" ht="15.75" customHeight="1">
      <c r="A9" s="123" t="s">
        <v>31</v>
      </c>
      <c r="B9" s="122" t="s">
        <v>75</v>
      </c>
      <c r="C9" s="122" t="s">
        <v>77</v>
      </c>
      <c r="D9" s="122"/>
      <c r="E9" s="122" t="s">
        <v>33</v>
      </c>
      <c r="F9" s="122"/>
      <c r="G9" s="122"/>
      <c r="H9" s="122"/>
      <c r="I9" s="122"/>
      <c r="J9" s="122"/>
      <c r="K9" s="52"/>
      <c r="L9" s="52"/>
      <c r="M9" s="52"/>
      <c r="N9" s="52"/>
      <c r="O9" s="52"/>
      <c r="P9" s="49"/>
    </row>
    <row r="10" spans="1:16" ht="27" customHeight="1">
      <c r="A10" s="123"/>
      <c r="B10" s="123"/>
      <c r="C10" s="51" t="s">
        <v>34</v>
      </c>
      <c r="D10" s="51" t="s">
        <v>76</v>
      </c>
      <c r="E10" s="51" t="s">
        <v>36</v>
      </c>
      <c r="F10" s="51">
        <v>2016</v>
      </c>
      <c r="G10" s="51">
        <v>2017</v>
      </c>
      <c r="H10" s="51">
        <v>2018</v>
      </c>
      <c r="I10" s="51">
        <v>2019</v>
      </c>
      <c r="J10" s="51">
        <v>2020</v>
      </c>
      <c r="K10" s="52"/>
      <c r="L10" s="52"/>
      <c r="M10" s="52"/>
      <c r="N10" s="52"/>
      <c r="O10" s="52"/>
      <c r="P10" s="49"/>
    </row>
    <row r="11" spans="1:16" ht="12.75">
      <c r="A11" s="51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2"/>
      <c r="L11" s="52"/>
      <c r="M11" s="52"/>
      <c r="N11" s="52"/>
      <c r="O11" s="52"/>
      <c r="P11" s="49"/>
    </row>
    <row r="12" spans="1:16" ht="12.75">
      <c r="A12" s="119" t="s">
        <v>78</v>
      </c>
      <c r="B12" s="53" t="s">
        <v>37</v>
      </c>
      <c r="C12" s="51"/>
      <c r="D12" s="51"/>
      <c r="E12" s="59">
        <f>F12+G12+H12+I12+J12</f>
        <v>229275.38199999998</v>
      </c>
      <c r="F12" s="58">
        <f>F15+F60</f>
        <v>12093.345</v>
      </c>
      <c r="G12" s="58">
        <f>G15+G60</f>
        <v>11052.505</v>
      </c>
      <c r="H12" s="58">
        <f>H13+H14</f>
        <v>24883.838999999996</v>
      </c>
      <c r="I12" s="58">
        <v>170388.188</v>
      </c>
      <c r="J12" s="58">
        <f>J15+J60</f>
        <v>10857.505</v>
      </c>
      <c r="K12" s="52"/>
      <c r="L12" s="63"/>
      <c r="M12" s="52"/>
      <c r="N12" s="52"/>
      <c r="O12" s="52"/>
      <c r="P12" s="49"/>
    </row>
    <row r="13" spans="1:16" ht="24" customHeight="1">
      <c r="A13" s="119"/>
      <c r="B13" s="53" t="s">
        <v>38</v>
      </c>
      <c r="C13" s="51"/>
      <c r="D13" s="51"/>
      <c r="E13" s="55">
        <f>F13+G13+H13+I13+J13</f>
        <v>70109.18299999999</v>
      </c>
      <c r="F13" s="55">
        <v>11624.505</v>
      </c>
      <c r="G13" s="55">
        <v>10344.157</v>
      </c>
      <c r="H13" s="55">
        <f>H16+H61</f>
        <v>23907.504999999997</v>
      </c>
      <c r="I13" s="55">
        <v>13375.511</v>
      </c>
      <c r="J13" s="55">
        <v>10857.505</v>
      </c>
      <c r="K13" s="52"/>
      <c r="L13" s="52"/>
      <c r="M13" s="52"/>
      <c r="N13" s="52"/>
      <c r="O13" s="52"/>
      <c r="P13" s="49"/>
    </row>
    <row r="14" spans="1:16" ht="24" customHeight="1">
      <c r="A14" s="119"/>
      <c r="B14" s="53" t="s">
        <v>71</v>
      </c>
      <c r="C14" s="51"/>
      <c r="D14" s="51"/>
      <c r="E14" s="55">
        <f>F14+G14+H14+I14+J14</f>
        <v>159166.199</v>
      </c>
      <c r="F14" s="55">
        <v>468.84</v>
      </c>
      <c r="G14" s="55">
        <v>708.348</v>
      </c>
      <c r="H14" s="55">
        <f>H20+H23+H26+H29+H32+H35+H38+H41+H44+H47+H50+H53+H56+H65</f>
        <v>976.334</v>
      </c>
      <c r="I14" s="55">
        <f>I17+I62</f>
        <v>157012.677</v>
      </c>
      <c r="J14" s="55">
        <f>SUM(J17,J62)</f>
        <v>0</v>
      </c>
      <c r="K14" s="52"/>
      <c r="L14" s="52"/>
      <c r="M14" s="63"/>
      <c r="N14" s="52"/>
      <c r="O14" s="52"/>
      <c r="P14" s="49"/>
    </row>
    <row r="15" spans="1:16" ht="12.75">
      <c r="A15" s="126" t="s">
        <v>87</v>
      </c>
      <c r="B15" s="53" t="s">
        <v>37</v>
      </c>
      <c r="C15" s="51"/>
      <c r="D15" s="51"/>
      <c r="E15" s="56">
        <f>F15+G15+H15+I15+J15</f>
        <v>179972.457</v>
      </c>
      <c r="F15" s="57">
        <f>F18+F21+F24+F27+F30+F33+F36+F39+F42+F45+F48+F54</f>
        <v>1635.84</v>
      </c>
      <c r="G15" s="57">
        <f>G18+G21+G24+G27+G30+G33+G36+G39+G42+G45+G48+G54</f>
        <v>1595</v>
      </c>
      <c r="H15" s="57">
        <f>H18+H21+H24+H27+H30+H33+H36+H39+H42+H45+H48+H51+H54+H57</f>
        <v>14410.934000000001</v>
      </c>
      <c r="I15" s="57">
        <v>160930.683</v>
      </c>
      <c r="J15" s="57">
        <f>J18+J21+J24+J27+J30+J33+J36+J39+J42+J45+J48+J54</f>
        <v>1400</v>
      </c>
      <c r="K15" s="52"/>
      <c r="L15" s="52"/>
      <c r="M15" s="52"/>
      <c r="N15" s="52"/>
      <c r="O15" s="52"/>
      <c r="P15" s="49"/>
    </row>
    <row r="16" spans="1:16" ht="26.25" customHeight="1">
      <c r="A16" s="129"/>
      <c r="B16" s="53" t="s">
        <v>38</v>
      </c>
      <c r="C16" s="51"/>
      <c r="D16" s="51"/>
      <c r="E16" s="55">
        <f>F16+G16+H16+I16+J16</f>
        <v>21885.006</v>
      </c>
      <c r="F16" s="55">
        <f>SUM(F19,F22,F25,F28,F31,F34,F37,F40,F43,F46)</f>
        <v>1167</v>
      </c>
      <c r="G16" s="55">
        <f>SUM(G19,G22,G25,G28,G31,G34,G37,G40,G43,G46)</f>
        <v>1400</v>
      </c>
      <c r="H16" s="55">
        <f>H19+H22+H25+H28+H31+H34+H37+H40+H43+H46+H49+H52+H55+H58</f>
        <v>14000</v>
      </c>
      <c r="I16" s="55">
        <v>3918.006</v>
      </c>
      <c r="J16" s="55">
        <f>SUM(J19,J22,J25,J28,J31,J34,J37,J40,J43,J46)</f>
        <v>1400</v>
      </c>
      <c r="K16" s="52"/>
      <c r="L16" s="52"/>
      <c r="M16" s="52"/>
      <c r="N16" s="52"/>
      <c r="O16" s="52"/>
      <c r="P16" s="49"/>
    </row>
    <row r="17" spans="1:16" ht="24.75" customHeight="1">
      <c r="A17" s="129"/>
      <c r="B17" s="53" t="s">
        <v>71</v>
      </c>
      <c r="C17" s="51"/>
      <c r="D17" s="51"/>
      <c r="E17" s="55">
        <f>E20+E23+E26+E29+E32+E35+E38+E41+E44+E47+E50+E53+E56</f>
        <v>158087.451</v>
      </c>
      <c r="F17" s="55">
        <f>SUM(F20,F23,F26,F29,F32,F35,F38,F41,F44,F47)</f>
        <v>468.84</v>
      </c>
      <c r="G17" s="55">
        <f>SUM(G20,G23,G26,G29,G32,G35,G38,G41,G44,G47)</f>
        <v>195</v>
      </c>
      <c r="H17" s="55">
        <v>410.934</v>
      </c>
      <c r="I17" s="55">
        <f>I20+I23+I26+I29+I32+I35+I38+I41+I44+I47+I50+I56</f>
        <v>157012.677</v>
      </c>
      <c r="J17" s="55">
        <v>0</v>
      </c>
      <c r="K17" s="52"/>
      <c r="L17" s="52"/>
      <c r="M17" s="52"/>
      <c r="N17" s="52"/>
      <c r="O17" s="52"/>
      <c r="P17" s="49"/>
    </row>
    <row r="18" spans="1:16" ht="12.75">
      <c r="A18" s="126" t="s">
        <v>79</v>
      </c>
      <c r="B18" s="53" t="s">
        <v>37</v>
      </c>
      <c r="C18" s="51"/>
      <c r="D18" s="51"/>
      <c r="E18" s="56">
        <f aca="true" t="shared" si="0" ref="E18:E26">SUM(F18:J18)</f>
        <v>1356.655</v>
      </c>
      <c r="F18" s="57">
        <f>SUM(F19:F20)</f>
        <v>376.655</v>
      </c>
      <c r="G18" s="57">
        <f>SUM(G19:G20)</f>
        <v>170</v>
      </c>
      <c r="H18" s="57">
        <f>SUM(H19:H20)</f>
        <v>270</v>
      </c>
      <c r="I18" s="57">
        <f>SUM(I19:I20)</f>
        <v>270</v>
      </c>
      <c r="J18" s="57">
        <f>SUM(J19:J20)</f>
        <v>270</v>
      </c>
      <c r="K18" s="52"/>
      <c r="L18" s="52"/>
      <c r="M18" s="52"/>
      <c r="N18" s="52"/>
      <c r="O18" s="52"/>
      <c r="P18" s="49"/>
    </row>
    <row r="19" spans="1:16" ht="25.5" customHeight="1">
      <c r="A19" s="126"/>
      <c r="B19" s="53" t="s">
        <v>38</v>
      </c>
      <c r="C19" s="51"/>
      <c r="D19" s="51"/>
      <c r="E19" s="55">
        <f t="shared" si="0"/>
        <v>1356.655</v>
      </c>
      <c r="F19" s="55">
        <v>376.655</v>
      </c>
      <c r="G19" s="55">
        <v>170</v>
      </c>
      <c r="H19" s="55">
        <v>270</v>
      </c>
      <c r="I19" s="55">
        <v>270</v>
      </c>
      <c r="J19" s="55">
        <v>270</v>
      </c>
      <c r="K19" s="52"/>
      <c r="L19" s="52"/>
      <c r="M19" s="52"/>
      <c r="N19" s="52"/>
      <c r="O19" s="52"/>
      <c r="P19" s="49"/>
    </row>
    <row r="20" spans="1:16" ht="24" customHeight="1">
      <c r="A20" s="126"/>
      <c r="B20" s="53" t="s">
        <v>71</v>
      </c>
      <c r="C20" s="51"/>
      <c r="D20" s="51"/>
      <c r="E20" s="55">
        <f t="shared" si="0"/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2"/>
      <c r="L20" s="52"/>
      <c r="M20" s="52"/>
      <c r="N20" s="52"/>
      <c r="O20" s="52"/>
      <c r="P20" s="49"/>
    </row>
    <row r="21" spans="1:16" ht="12.75">
      <c r="A21" s="126" t="s">
        <v>80</v>
      </c>
      <c r="B21" s="53" t="s">
        <v>37</v>
      </c>
      <c r="C21" s="51"/>
      <c r="D21" s="51"/>
      <c r="E21" s="56">
        <f t="shared" si="0"/>
        <v>480</v>
      </c>
      <c r="F21" s="57">
        <f>SUM(F22:F23)</f>
        <v>60</v>
      </c>
      <c r="G21" s="57">
        <f>SUM(G22:G23)</f>
        <v>30</v>
      </c>
      <c r="H21" s="57">
        <f>SUM(H22:H23)</f>
        <v>130</v>
      </c>
      <c r="I21" s="57">
        <f>SUM(I22:I23)</f>
        <v>130</v>
      </c>
      <c r="J21" s="57">
        <f>SUM(J22:J23)</f>
        <v>130</v>
      </c>
      <c r="K21" s="52"/>
      <c r="L21" s="52"/>
      <c r="M21" s="52"/>
      <c r="N21" s="52"/>
      <c r="O21" s="52"/>
      <c r="P21" s="49"/>
    </row>
    <row r="22" spans="1:16" ht="26.25" customHeight="1">
      <c r="A22" s="127"/>
      <c r="B22" s="53" t="s">
        <v>38</v>
      </c>
      <c r="C22" s="51"/>
      <c r="D22" s="51"/>
      <c r="E22" s="55">
        <f t="shared" si="0"/>
        <v>480</v>
      </c>
      <c r="F22" s="55">
        <v>60</v>
      </c>
      <c r="G22" s="55">
        <v>30</v>
      </c>
      <c r="H22" s="55">
        <v>130</v>
      </c>
      <c r="I22" s="55">
        <v>130</v>
      </c>
      <c r="J22" s="55">
        <v>130</v>
      </c>
      <c r="K22" s="52"/>
      <c r="L22" s="52"/>
      <c r="M22" s="52"/>
      <c r="N22" s="52"/>
      <c r="O22" s="52"/>
      <c r="P22" s="49"/>
    </row>
    <row r="23" spans="1:16" ht="24" customHeight="1">
      <c r="A23" s="127"/>
      <c r="B23" s="53" t="s">
        <v>71</v>
      </c>
      <c r="C23" s="51"/>
      <c r="D23" s="51"/>
      <c r="E23" s="55">
        <f t="shared" si="0"/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2"/>
      <c r="L23" s="52"/>
      <c r="M23" s="52"/>
      <c r="N23" s="52"/>
      <c r="O23" s="52"/>
      <c r="P23" s="49"/>
    </row>
    <row r="24" spans="1:16" ht="12.75">
      <c r="A24" s="126" t="s">
        <v>81</v>
      </c>
      <c r="B24" s="53" t="s">
        <v>37</v>
      </c>
      <c r="C24" s="51"/>
      <c r="D24" s="51"/>
      <c r="E24" s="56">
        <f t="shared" si="0"/>
        <v>445</v>
      </c>
      <c r="F24" s="57">
        <f>SUM(F25:F26)</f>
        <v>30</v>
      </c>
      <c r="G24" s="57">
        <f>SUM(G25:G26)</f>
        <v>55</v>
      </c>
      <c r="H24" s="57">
        <f>SUM(H25:H26)</f>
        <v>120</v>
      </c>
      <c r="I24" s="57">
        <f>SUM(I25:I26)</f>
        <v>120</v>
      </c>
      <c r="J24" s="57">
        <f>SUM(J25:J26)</f>
        <v>120</v>
      </c>
      <c r="K24" s="52"/>
      <c r="L24" s="52"/>
      <c r="M24" s="52"/>
      <c r="N24" s="52"/>
      <c r="O24" s="52"/>
      <c r="P24" s="49"/>
    </row>
    <row r="25" spans="1:16" ht="24" customHeight="1">
      <c r="A25" s="126"/>
      <c r="B25" s="53" t="s">
        <v>38</v>
      </c>
      <c r="C25" s="51"/>
      <c r="D25" s="51"/>
      <c r="E25" s="55">
        <f t="shared" si="0"/>
        <v>445</v>
      </c>
      <c r="F25" s="55">
        <v>30</v>
      </c>
      <c r="G25" s="55">
        <v>55</v>
      </c>
      <c r="H25" s="55">
        <v>120</v>
      </c>
      <c r="I25" s="55">
        <v>120</v>
      </c>
      <c r="J25" s="55">
        <v>120</v>
      </c>
      <c r="K25" s="52"/>
      <c r="L25" s="52"/>
      <c r="M25" s="52"/>
      <c r="N25" s="52"/>
      <c r="O25" s="52"/>
      <c r="P25" s="49"/>
    </row>
    <row r="26" spans="1:16" ht="26.25" customHeight="1">
      <c r="A26" s="126"/>
      <c r="B26" s="53" t="s">
        <v>71</v>
      </c>
      <c r="C26" s="51"/>
      <c r="D26" s="51"/>
      <c r="E26" s="55">
        <f t="shared" si="0"/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2"/>
      <c r="L26" s="52"/>
      <c r="M26" s="52"/>
      <c r="N26" s="52"/>
      <c r="O26" s="52"/>
      <c r="P26" s="49"/>
    </row>
    <row r="27" spans="1:16" ht="12.75">
      <c r="A27" s="126" t="s">
        <v>82</v>
      </c>
      <c r="B27" s="53" t="s">
        <v>37</v>
      </c>
      <c r="C27" s="51"/>
      <c r="D27" s="51"/>
      <c r="E27" s="56">
        <f>SUM(F24:J24)</f>
        <v>445</v>
      </c>
      <c r="F27" s="57">
        <f>SUM(F28:F29)</f>
        <v>260</v>
      </c>
      <c r="G27" s="57">
        <f>SUM(G28:G29)</f>
        <v>262</v>
      </c>
      <c r="H27" s="57">
        <f>SUM(H28:H29)</f>
        <v>211.934</v>
      </c>
      <c r="I27" s="57">
        <f>SUM(I28:I29)</f>
        <v>67</v>
      </c>
      <c r="J27" s="57">
        <f>SUM(J28:J29)</f>
        <v>67</v>
      </c>
      <c r="K27" s="52"/>
      <c r="L27" s="52"/>
      <c r="M27" s="52"/>
      <c r="N27" s="52"/>
      <c r="O27" s="52"/>
      <c r="P27" s="49"/>
    </row>
    <row r="28" spans="1:16" ht="25.5" customHeight="1">
      <c r="A28" s="126"/>
      <c r="B28" s="53" t="s">
        <v>38</v>
      </c>
      <c r="C28" s="51"/>
      <c r="D28" s="51"/>
      <c r="E28" s="55">
        <f aca="true" t="shared" si="1" ref="E28:E65">SUM(F28:J28)</f>
        <v>335</v>
      </c>
      <c r="F28" s="55">
        <v>67</v>
      </c>
      <c r="G28" s="55">
        <v>67</v>
      </c>
      <c r="H28" s="55">
        <v>67</v>
      </c>
      <c r="I28" s="55">
        <v>67</v>
      </c>
      <c r="J28" s="55">
        <v>67</v>
      </c>
      <c r="K28" s="52"/>
      <c r="L28" s="52"/>
      <c r="M28" s="52"/>
      <c r="N28" s="52"/>
      <c r="O28" s="52"/>
      <c r="P28" s="49"/>
    </row>
    <row r="29" spans="1:16" ht="27" customHeight="1">
      <c r="A29" s="126"/>
      <c r="B29" s="53" t="s">
        <v>71</v>
      </c>
      <c r="C29" s="51"/>
      <c r="D29" s="51"/>
      <c r="E29" s="55">
        <f t="shared" si="1"/>
        <v>532.934</v>
      </c>
      <c r="F29" s="55">
        <v>193</v>
      </c>
      <c r="G29" s="55">
        <v>195</v>
      </c>
      <c r="H29" s="55">
        <v>144.934</v>
      </c>
      <c r="I29" s="55">
        <v>0</v>
      </c>
      <c r="J29" s="55">
        <v>0</v>
      </c>
      <c r="K29" s="52"/>
      <c r="L29" s="52"/>
      <c r="M29" s="52"/>
      <c r="N29" s="52"/>
      <c r="O29" s="52"/>
      <c r="P29" s="49"/>
    </row>
    <row r="30" spans="1:16" ht="12.75">
      <c r="A30" s="126" t="s">
        <v>83</v>
      </c>
      <c r="B30" s="53" t="s">
        <v>37</v>
      </c>
      <c r="C30" s="51"/>
      <c r="D30" s="51"/>
      <c r="E30" s="56">
        <f t="shared" si="1"/>
        <v>730</v>
      </c>
      <c r="F30" s="57">
        <f>SUM(F31:F32)</f>
        <v>80</v>
      </c>
      <c r="G30" s="57">
        <f>SUM(G31:G32)</f>
        <v>65</v>
      </c>
      <c r="H30" s="57">
        <f>SUM(H31:H32)</f>
        <v>255</v>
      </c>
      <c r="I30" s="57">
        <f>SUM(I31:I32)</f>
        <v>165</v>
      </c>
      <c r="J30" s="57">
        <f>SUM(J31:J32)</f>
        <v>165</v>
      </c>
      <c r="K30" s="52"/>
      <c r="L30" s="52"/>
      <c r="M30" s="52"/>
      <c r="N30" s="52"/>
      <c r="O30" s="52"/>
      <c r="P30" s="49"/>
    </row>
    <row r="31" spans="1:16" ht="25.5" customHeight="1">
      <c r="A31" s="126"/>
      <c r="B31" s="53" t="s">
        <v>38</v>
      </c>
      <c r="C31" s="51"/>
      <c r="D31" s="51"/>
      <c r="E31" s="55">
        <f t="shared" si="1"/>
        <v>640</v>
      </c>
      <c r="F31" s="55">
        <v>80</v>
      </c>
      <c r="G31" s="55">
        <v>65</v>
      </c>
      <c r="H31" s="55">
        <v>165</v>
      </c>
      <c r="I31" s="55">
        <v>165</v>
      </c>
      <c r="J31" s="55">
        <v>165</v>
      </c>
      <c r="K31" s="52"/>
      <c r="L31" s="52"/>
      <c r="M31" s="52"/>
      <c r="N31" s="52"/>
      <c r="O31" s="52"/>
      <c r="P31" s="49"/>
    </row>
    <row r="32" spans="1:16" ht="30" customHeight="1">
      <c r="A32" s="126"/>
      <c r="B32" s="53" t="s">
        <v>71</v>
      </c>
      <c r="C32" s="51"/>
      <c r="D32" s="51"/>
      <c r="E32" s="55">
        <v>90</v>
      </c>
      <c r="F32" s="55">
        <v>0</v>
      </c>
      <c r="G32" s="55">
        <v>0</v>
      </c>
      <c r="H32" s="55">
        <v>90</v>
      </c>
      <c r="I32" s="55">
        <f>SUM(J32:N32)</f>
        <v>0</v>
      </c>
      <c r="J32" s="55">
        <f>SUM(K32:O32)</f>
        <v>0</v>
      </c>
      <c r="K32" s="52"/>
      <c r="L32" s="52"/>
      <c r="M32" s="52"/>
      <c r="N32" s="52"/>
      <c r="O32" s="52"/>
      <c r="P32" s="49"/>
    </row>
    <row r="33" spans="1:16" ht="12.75">
      <c r="A33" s="126" t="s">
        <v>84</v>
      </c>
      <c r="B33" s="53" t="s">
        <v>37</v>
      </c>
      <c r="C33" s="51"/>
      <c r="D33" s="51"/>
      <c r="E33" s="56">
        <f t="shared" si="1"/>
        <v>145</v>
      </c>
      <c r="F33" s="57">
        <f>SUM(F34:F35)</f>
        <v>20</v>
      </c>
      <c r="G33" s="57">
        <f>SUM(G34:G35)</f>
        <v>5</v>
      </c>
      <c r="H33" s="57">
        <f>SUM(H34:H35)</f>
        <v>40</v>
      </c>
      <c r="I33" s="57">
        <f>SUM(I34:I35)</f>
        <v>40</v>
      </c>
      <c r="J33" s="57">
        <f>SUM(J34:J35)</f>
        <v>40</v>
      </c>
      <c r="K33" s="52"/>
      <c r="L33" s="52"/>
      <c r="M33" s="52"/>
      <c r="N33" s="52"/>
      <c r="O33" s="52"/>
      <c r="P33" s="49"/>
    </row>
    <row r="34" spans="1:16" ht="25.5">
      <c r="A34" s="126"/>
      <c r="B34" s="53" t="s">
        <v>38</v>
      </c>
      <c r="C34" s="51"/>
      <c r="D34" s="51"/>
      <c r="E34" s="55">
        <f t="shared" si="1"/>
        <v>145</v>
      </c>
      <c r="F34" s="55">
        <v>20</v>
      </c>
      <c r="G34" s="55">
        <v>5</v>
      </c>
      <c r="H34" s="55">
        <v>40</v>
      </c>
      <c r="I34" s="55">
        <v>40</v>
      </c>
      <c r="J34" s="55">
        <v>40</v>
      </c>
      <c r="K34" s="52"/>
      <c r="L34" s="52"/>
      <c r="M34" s="52"/>
      <c r="N34" s="52"/>
      <c r="O34" s="52"/>
      <c r="P34" s="49"/>
    </row>
    <row r="35" spans="1:16" ht="24" customHeight="1">
      <c r="A35" s="126"/>
      <c r="B35" s="53" t="s">
        <v>71</v>
      </c>
      <c r="C35" s="51"/>
      <c r="D35" s="51"/>
      <c r="E35" s="55">
        <f t="shared" si="1"/>
        <v>0</v>
      </c>
      <c r="F35" s="55">
        <f>SUM(G35:K35)</f>
        <v>0</v>
      </c>
      <c r="G35" s="55">
        <f>SUM(H35:L35)</f>
        <v>0</v>
      </c>
      <c r="H35" s="55">
        <f>SUM(I35:M35)</f>
        <v>0</v>
      </c>
      <c r="I35" s="55">
        <f>SUM(J35:N35)</f>
        <v>0</v>
      </c>
      <c r="J35" s="55">
        <f>SUM(K35:O35)</f>
        <v>0</v>
      </c>
      <c r="K35" s="52"/>
      <c r="L35" s="52"/>
      <c r="M35" s="52"/>
      <c r="N35" s="52"/>
      <c r="O35" s="52"/>
      <c r="P35" s="49"/>
    </row>
    <row r="36" spans="1:16" ht="12.75">
      <c r="A36" s="126" t="s">
        <v>85</v>
      </c>
      <c r="B36" s="53" t="s">
        <v>37</v>
      </c>
      <c r="C36" s="51"/>
      <c r="D36" s="51"/>
      <c r="E36" s="56">
        <f t="shared" si="1"/>
        <v>405</v>
      </c>
      <c r="F36" s="57">
        <f>SUM(F37:F38)</f>
        <v>0</v>
      </c>
      <c r="G36" s="57">
        <f>SUM(G37:G38)</f>
        <v>0</v>
      </c>
      <c r="H36" s="57">
        <f>SUM(H37:H38)</f>
        <v>135</v>
      </c>
      <c r="I36" s="57">
        <f>SUM(I37:I38)</f>
        <v>135</v>
      </c>
      <c r="J36" s="57">
        <f>SUM(J37:J38)</f>
        <v>135</v>
      </c>
      <c r="K36" s="52"/>
      <c r="L36" s="52"/>
      <c r="M36" s="52"/>
      <c r="N36" s="52"/>
      <c r="O36" s="52"/>
      <c r="P36" s="49"/>
    </row>
    <row r="37" spans="1:16" ht="26.25" customHeight="1">
      <c r="A37" s="126"/>
      <c r="B37" s="53" t="s">
        <v>38</v>
      </c>
      <c r="C37" s="51"/>
      <c r="D37" s="51"/>
      <c r="E37" s="55">
        <f t="shared" si="1"/>
        <v>405</v>
      </c>
      <c r="F37" s="55">
        <v>0</v>
      </c>
      <c r="G37" s="55">
        <v>0</v>
      </c>
      <c r="H37" s="55">
        <v>135</v>
      </c>
      <c r="I37" s="55">
        <v>135</v>
      </c>
      <c r="J37" s="55">
        <v>135</v>
      </c>
      <c r="K37" s="52"/>
      <c r="L37" s="52"/>
      <c r="M37" s="52"/>
      <c r="N37" s="52"/>
      <c r="O37" s="52"/>
      <c r="P37" s="49"/>
    </row>
    <row r="38" spans="1:16" ht="27" customHeight="1">
      <c r="A38" s="126"/>
      <c r="B38" s="53" t="s">
        <v>71</v>
      </c>
      <c r="C38" s="51"/>
      <c r="D38" s="51"/>
      <c r="E38" s="55">
        <f t="shared" si="1"/>
        <v>0</v>
      </c>
      <c r="F38" s="55">
        <f>SUM(G38:K38)</f>
        <v>0</v>
      </c>
      <c r="G38" s="55">
        <v>0</v>
      </c>
      <c r="H38" s="55">
        <f>SUM(I38:M38)</f>
        <v>0</v>
      </c>
      <c r="I38" s="55">
        <f>SUM(J38:N38)</f>
        <v>0</v>
      </c>
      <c r="J38" s="55">
        <f>SUM(K38:O38)</f>
        <v>0</v>
      </c>
      <c r="K38" s="52"/>
      <c r="L38" s="52"/>
      <c r="M38" s="52"/>
      <c r="N38" s="52"/>
      <c r="O38" s="52"/>
      <c r="P38" s="49"/>
    </row>
    <row r="39" spans="1:16" ht="12.75">
      <c r="A39" s="126" t="s">
        <v>91</v>
      </c>
      <c r="B39" s="53" t="s">
        <v>37</v>
      </c>
      <c r="C39" s="51"/>
      <c r="D39" s="51"/>
      <c r="E39" s="56">
        <f t="shared" si="1"/>
        <v>885</v>
      </c>
      <c r="F39" s="57">
        <f>SUM(F40:F41)</f>
        <v>0</v>
      </c>
      <c r="G39" s="57">
        <f>SUM(G40:G41)</f>
        <v>735</v>
      </c>
      <c r="H39" s="57">
        <f>SUM(H40:H41)</f>
        <v>50</v>
      </c>
      <c r="I39" s="57">
        <f>SUM(I40:I41)</f>
        <v>50</v>
      </c>
      <c r="J39" s="57">
        <f>SUM(J40:J41)</f>
        <v>50</v>
      </c>
      <c r="K39" s="52"/>
      <c r="L39" s="52"/>
      <c r="M39" s="52"/>
      <c r="N39" s="52"/>
      <c r="O39" s="52"/>
      <c r="P39" s="49"/>
    </row>
    <row r="40" spans="1:16" ht="16.5" customHeight="1">
      <c r="A40" s="126"/>
      <c r="B40" s="53" t="s">
        <v>38</v>
      </c>
      <c r="C40" s="51"/>
      <c r="D40" s="51"/>
      <c r="E40" s="55">
        <f t="shared" si="1"/>
        <v>885</v>
      </c>
      <c r="F40" s="55">
        <v>0</v>
      </c>
      <c r="G40" s="55">
        <v>735</v>
      </c>
      <c r="H40" s="55">
        <v>50</v>
      </c>
      <c r="I40" s="55">
        <v>50</v>
      </c>
      <c r="J40" s="55">
        <v>50</v>
      </c>
      <c r="K40" s="52"/>
      <c r="L40" s="52"/>
      <c r="M40" s="52"/>
      <c r="N40" s="52"/>
      <c r="O40" s="52"/>
      <c r="P40" s="49"/>
    </row>
    <row r="41" spans="1:16" ht="15.75" customHeight="1">
      <c r="A41" s="126"/>
      <c r="B41" s="53" t="s">
        <v>71</v>
      </c>
      <c r="C41" s="51"/>
      <c r="D41" s="51"/>
      <c r="E41" s="55">
        <f t="shared" si="1"/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2"/>
      <c r="L41" s="52"/>
      <c r="M41" s="52"/>
      <c r="N41" s="52"/>
      <c r="O41" s="52"/>
      <c r="P41" s="49"/>
    </row>
    <row r="42" spans="1:16" ht="12.75">
      <c r="A42" s="126" t="s">
        <v>86</v>
      </c>
      <c r="B42" s="53" t="s">
        <v>37</v>
      </c>
      <c r="C42" s="51"/>
      <c r="D42" s="51"/>
      <c r="E42" s="56">
        <f t="shared" si="1"/>
        <v>1977.185</v>
      </c>
      <c r="F42" s="57">
        <f>SUM(F43:F44)</f>
        <v>809.185</v>
      </c>
      <c r="G42" s="57">
        <f>SUM(G43:G44)</f>
        <v>123</v>
      </c>
      <c r="H42" s="57">
        <f>SUM(H43:H44)</f>
        <v>599</v>
      </c>
      <c r="I42" s="57">
        <f>SUM(I43:I44)</f>
        <v>223</v>
      </c>
      <c r="J42" s="57">
        <f>SUM(J43:J44)</f>
        <v>223</v>
      </c>
      <c r="K42" s="52"/>
      <c r="L42" s="52"/>
      <c r="M42" s="52"/>
      <c r="N42" s="52"/>
      <c r="O42" s="52"/>
      <c r="P42" s="49"/>
    </row>
    <row r="43" spans="1:16" ht="17.25" customHeight="1">
      <c r="A43" s="126"/>
      <c r="B43" s="53" t="s">
        <v>38</v>
      </c>
      <c r="C43" s="51"/>
      <c r="D43" s="51"/>
      <c r="E43" s="60">
        <f t="shared" si="1"/>
        <v>1525.345</v>
      </c>
      <c r="F43" s="60">
        <v>533.345</v>
      </c>
      <c r="G43" s="60">
        <v>123</v>
      </c>
      <c r="H43" s="60">
        <v>423</v>
      </c>
      <c r="I43" s="60">
        <v>223</v>
      </c>
      <c r="J43" s="60">
        <v>223</v>
      </c>
      <c r="K43" s="52"/>
      <c r="L43" s="52"/>
      <c r="M43" s="52"/>
      <c r="N43" s="52"/>
      <c r="O43" s="52"/>
      <c r="P43" s="49"/>
    </row>
    <row r="44" spans="1:16" ht="18" customHeight="1">
      <c r="A44" s="126"/>
      <c r="B44" s="53" t="s">
        <v>71</v>
      </c>
      <c r="C44" s="51"/>
      <c r="D44" s="51"/>
      <c r="E44" s="55">
        <f t="shared" si="1"/>
        <v>451.84</v>
      </c>
      <c r="F44" s="55">
        <v>275.84</v>
      </c>
      <c r="G44" s="55">
        <v>0</v>
      </c>
      <c r="H44" s="55">
        <v>176</v>
      </c>
      <c r="I44" s="55">
        <v>0</v>
      </c>
      <c r="J44" s="55">
        <v>0</v>
      </c>
      <c r="K44" s="52"/>
      <c r="L44" s="52"/>
      <c r="M44" s="52"/>
      <c r="N44" s="52"/>
      <c r="O44" s="52"/>
      <c r="P44" s="49"/>
    </row>
    <row r="45" spans="1:16" ht="12.75">
      <c r="A45" s="126" t="s">
        <v>90</v>
      </c>
      <c r="B45" s="53" t="s">
        <v>37</v>
      </c>
      <c r="C45" s="51"/>
      <c r="D45" s="51"/>
      <c r="E45" s="56">
        <f t="shared" si="1"/>
        <v>750</v>
      </c>
      <c r="F45" s="57">
        <f>SUM(F46:F47)</f>
        <v>0</v>
      </c>
      <c r="G45" s="57">
        <f>SUM(G46:G47)</f>
        <v>150</v>
      </c>
      <c r="H45" s="57">
        <f>SUM(H46:H47)</f>
        <v>200</v>
      </c>
      <c r="I45" s="57">
        <f>SUM(I46:I47)</f>
        <v>200</v>
      </c>
      <c r="J45" s="57">
        <f>SUM(J46:J47)</f>
        <v>200</v>
      </c>
      <c r="K45" s="52"/>
      <c r="L45" s="52"/>
      <c r="M45" s="52"/>
      <c r="N45" s="52"/>
      <c r="O45" s="52"/>
      <c r="P45" s="49"/>
    </row>
    <row r="46" spans="1:16" ht="27" customHeight="1">
      <c r="A46" s="126"/>
      <c r="B46" s="53" t="s">
        <v>38</v>
      </c>
      <c r="C46" s="51"/>
      <c r="D46" s="51"/>
      <c r="E46" s="55">
        <f t="shared" si="1"/>
        <v>750</v>
      </c>
      <c r="F46" s="55">
        <v>0</v>
      </c>
      <c r="G46" s="55">
        <v>150</v>
      </c>
      <c r="H46" s="55">
        <v>200</v>
      </c>
      <c r="I46" s="55">
        <v>200</v>
      </c>
      <c r="J46" s="55">
        <v>200</v>
      </c>
      <c r="K46" s="52"/>
      <c r="L46" s="52"/>
      <c r="M46" s="52"/>
      <c r="N46" s="52"/>
      <c r="O46" s="52"/>
      <c r="P46" s="49"/>
    </row>
    <row r="47" spans="1:16" ht="28.5" customHeight="1">
      <c r="A47" s="126"/>
      <c r="B47" s="53" t="s">
        <v>71</v>
      </c>
      <c r="C47" s="51"/>
      <c r="D47" s="51"/>
      <c r="E47" s="55">
        <f t="shared" si="1"/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2"/>
      <c r="L47" s="52"/>
      <c r="M47" s="52"/>
      <c r="N47" s="52"/>
      <c r="O47" s="52"/>
      <c r="P47" s="49"/>
    </row>
    <row r="48" spans="1:16" ht="12.75" customHeight="1">
      <c r="A48" s="118" t="s">
        <v>92</v>
      </c>
      <c r="B48" s="61" t="s">
        <v>37</v>
      </c>
      <c r="C48" s="62"/>
      <c r="D48" s="62"/>
      <c r="E48" s="57">
        <f t="shared" si="1"/>
        <v>158582.80299999999</v>
      </c>
      <c r="F48" s="57">
        <f>SUM(F49:F50)</f>
        <v>0</v>
      </c>
      <c r="G48" s="57">
        <f>SUM(G49:G50)</f>
        <v>0</v>
      </c>
      <c r="H48" s="57">
        <f>SUM(H49:H50)</f>
        <v>0</v>
      </c>
      <c r="I48" s="57">
        <f>SUM(I49:I50)</f>
        <v>158582.80299999999</v>
      </c>
      <c r="J48" s="57">
        <f>SUM(J49:J50)</f>
        <v>0</v>
      </c>
      <c r="K48" s="52"/>
      <c r="L48" s="52"/>
      <c r="M48" s="52"/>
      <c r="N48" s="52"/>
      <c r="O48" s="52"/>
      <c r="P48" s="49"/>
    </row>
    <row r="49" spans="1:16" ht="25.5" customHeight="1">
      <c r="A49" s="118"/>
      <c r="B49" s="61" t="s">
        <v>38</v>
      </c>
      <c r="C49" s="62"/>
      <c r="D49" s="62"/>
      <c r="E49" s="60">
        <f t="shared" si="1"/>
        <v>1570.126</v>
      </c>
      <c r="F49" s="60">
        <v>0</v>
      </c>
      <c r="G49" s="60">
        <v>0</v>
      </c>
      <c r="H49" s="60">
        <v>0</v>
      </c>
      <c r="I49" s="60">
        <v>1570.126</v>
      </c>
      <c r="J49" s="60">
        <v>0</v>
      </c>
      <c r="K49" s="52"/>
      <c r="L49" s="52"/>
      <c r="M49" s="52"/>
      <c r="N49" s="52"/>
      <c r="O49" s="52"/>
      <c r="P49" s="49"/>
    </row>
    <row r="50" spans="1:16" ht="27.75" customHeight="1">
      <c r="A50" s="118"/>
      <c r="B50" s="61" t="s">
        <v>71</v>
      </c>
      <c r="C50" s="62"/>
      <c r="D50" s="62"/>
      <c r="E50" s="60">
        <f t="shared" si="1"/>
        <v>157012.677</v>
      </c>
      <c r="F50" s="60">
        <v>0</v>
      </c>
      <c r="G50" s="60">
        <v>0</v>
      </c>
      <c r="H50" s="60">
        <v>0</v>
      </c>
      <c r="I50" s="60">
        <v>157012.677</v>
      </c>
      <c r="J50" s="60">
        <v>0</v>
      </c>
      <c r="K50" s="52"/>
      <c r="L50" s="52"/>
      <c r="M50" s="52"/>
      <c r="N50" s="52"/>
      <c r="O50" s="52"/>
      <c r="P50" s="49"/>
    </row>
    <row r="51" spans="1:16" ht="33.75" customHeight="1">
      <c r="A51" s="128" t="s">
        <v>94</v>
      </c>
      <c r="B51" s="64" t="s">
        <v>37</v>
      </c>
      <c r="C51" s="62"/>
      <c r="D51" s="62"/>
      <c r="E51" s="57">
        <f>E52+E53</f>
        <v>6947.88</v>
      </c>
      <c r="F51" s="57">
        <v>0</v>
      </c>
      <c r="G51" s="57">
        <v>0</v>
      </c>
      <c r="H51" s="57">
        <v>6000</v>
      </c>
      <c r="I51" s="57">
        <v>947.88</v>
      </c>
      <c r="J51" s="57">
        <v>0</v>
      </c>
      <c r="K51" s="52"/>
      <c r="L51" s="52"/>
      <c r="M51" s="52"/>
      <c r="N51" s="52"/>
      <c r="O51" s="52"/>
      <c r="P51" s="49"/>
    </row>
    <row r="52" spans="1:16" ht="39" customHeight="1">
      <c r="A52" s="88"/>
      <c r="B52" s="64" t="s">
        <v>38</v>
      </c>
      <c r="C52" s="62"/>
      <c r="D52" s="62"/>
      <c r="E52" s="60">
        <v>6947.88</v>
      </c>
      <c r="F52" s="60">
        <v>0</v>
      </c>
      <c r="G52" s="60">
        <v>0</v>
      </c>
      <c r="H52" s="60">
        <v>6000</v>
      </c>
      <c r="I52" s="60">
        <v>947.88</v>
      </c>
      <c r="J52" s="60">
        <v>0</v>
      </c>
      <c r="K52" s="52"/>
      <c r="L52" s="52"/>
      <c r="M52" s="52"/>
      <c r="N52" s="52"/>
      <c r="O52" s="52"/>
      <c r="P52" s="49"/>
    </row>
    <row r="53" spans="1:16" ht="32.25" customHeight="1">
      <c r="A53" s="89"/>
      <c r="B53" s="64" t="s">
        <v>71</v>
      </c>
      <c r="C53" s="62"/>
      <c r="D53" s="62"/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52"/>
      <c r="L53" s="52"/>
      <c r="M53" s="52"/>
      <c r="N53" s="52"/>
      <c r="O53" s="52"/>
      <c r="P53" s="49"/>
    </row>
    <row r="54" spans="1:16" ht="17.25" customHeight="1">
      <c r="A54" s="118" t="s">
        <v>93</v>
      </c>
      <c r="B54" s="61" t="s">
        <v>37</v>
      </c>
      <c r="C54" s="62"/>
      <c r="D54" s="62"/>
      <c r="E54" s="57">
        <f>E55+E56</f>
        <v>4000</v>
      </c>
      <c r="F54" s="57">
        <f>SUM(F55:F56)</f>
        <v>0</v>
      </c>
      <c r="G54" s="57">
        <f>SUM(G55:G56)</f>
        <v>0</v>
      </c>
      <c r="H54" s="57">
        <f>H55+H56</f>
        <v>4000</v>
      </c>
      <c r="I54" s="57">
        <f>SUM(I55:I56)</f>
        <v>0</v>
      </c>
      <c r="J54" s="57">
        <f>SUM(J55:J56)</f>
        <v>0</v>
      </c>
      <c r="K54" s="52"/>
      <c r="L54" s="52"/>
      <c r="M54" s="52"/>
      <c r="N54" s="52"/>
      <c r="O54" s="52"/>
      <c r="P54" s="49"/>
    </row>
    <row r="55" spans="1:16" ht="29.25" customHeight="1">
      <c r="A55" s="118"/>
      <c r="B55" s="61" t="s">
        <v>38</v>
      </c>
      <c r="C55" s="62"/>
      <c r="D55" s="62"/>
      <c r="E55" s="60">
        <v>4000</v>
      </c>
      <c r="F55" s="60">
        <v>0</v>
      </c>
      <c r="G55" s="60">
        <v>0</v>
      </c>
      <c r="H55" s="60">
        <v>4000</v>
      </c>
      <c r="I55" s="60">
        <v>0</v>
      </c>
      <c r="J55" s="60">
        <v>0</v>
      </c>
      <c r="K55" s="52"/>
      <c r="L55" s="52"/>
      <c r="M55" s="52"/>
      <c r="N55" s="52"/>
      <c r="O55" s="52"/>
      <c r="P55" s="49"/>
    </row>
    <row r="56" spans="1:16" ht="31.5" customHeight="1">
      <c r="A56" s="118"/>
      <c r="B56" s="61" t="s">
        <v>71</v>
      </c>
      <c r="C56" s="62"/>
      <c r="D56" s="62"/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52"/>
      <c r="L56" s="52"/>
      <c r="M56" s="52"/>
      <c r="N56" s="52"/>
      <c r="O56" s="52"/>
      <c r="P56" s="49"/>
    </row>
    <row r="57" spans="1:16" ht="31.5" customHeight="1">
      <c r="A57" s="118" t="s">
        <v>96</v>
      </c>
      <c r="B57" s="65" t="s">
        <v>37</v>
      </c>
      <c r="C57" s="62"/>
      <c r="D57" s="62"/>
      <c r="E57" s="57">
        <v>2400</v>
      </c>
      <c r="F57" s="57">
        <f>SUM(F58:F59)</f>
        <v>0</v>
      </c>
      <c r="G57" s="57">
        <f>SUM(G58:G59)</f>
        <v>0</v>
      </c>
      <c r="H57" s="57">
        <v>2400</v>
      </c>
      <c r="I57" s="57">
        <f>SUM(I58:I59)</f>
        <v>0</v>
      </c>
      <c r="J57" s="57">
        <f>SUM(J58:J59)</f>
        <v>0</v>
      </c>
      <c r="K57" s="52"/>
      <c r="L57" s="52"/>
      <c r="M57" s="52"/>
      <c r="N57" s="52"/>
      <c r="O57" s="52"/>
      <c r="P57" s="49"/>
    </row>
    <row r="58" spans="1:16" ht="31.5" customHeight="1">
      <c r="A58" s="118"/>
      <c r="B58" s="65" t="s">
        <v>38</v>
      </c>
      <c r="C58" s="62"/>
      <c r="D58" s="62"/>
      <c r="E58" s="60">
        <v>2400</v>
      </c>
      <c r="F58" s="60">
        <v>0</v>
      </c>
      <c r="G58" s="60">
        <v>0</v>
      </c>
      <c r="H58" s="60">
        <v>2400</v>
      </c>
      <c r="I58" s="60">
        <v>0</v>
      </c>
      <c r="J58" s="60">
        <v>0</v>
      </c>
      <c r="K58" s="52"/>
      <c r="L58" s="52"/>
      <c r="M58" s="52"/>
      <c r="N58" s="52"/>
      <c r="O58" s="52"/>
      <c r="P58" s="49"/>
    </row>
    <row r="59" spans="1:16" ht="31.5" customHeight="1">
      <c r="A59" s="118"/>
      <c r="B59" s="65" t="s">
        <v>71</v>
      </c>
      <c r="C59" s="62"/>
      <c r="D59" s="62"/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52"/>
      <c r="L59" s="52"/>
      <c r="M59" s="52"/>
      <c r="N59" s="52"/>
      <c r="O59" s="52"/>
      <c r="P59" s="49"/>
    </row>
    <row r="60" spans="1:16" ht="12.75">
      <c r="A60" s="126" t="s">
        <v>88</v>
      </c>
      <c r="B60" s="53" t="s">
        <v>37</v>
      </c>
      <c r="C60" s="51"/>
      <c r="D60" s="51"/>
      <c r="E60" s="56">
        <f t="shared" si="1"/>
        <v>49302.924999999996</v>
      </c>
      <c r="F60" s="57">
        <f>SUM(F61:F62)</f>
        <v>10457.505</v>
      </c>
      <c r="G60" s="57">
        <f>SUM(G61:G62)</f>
        <v>9457.505</v>
      </c>
      <c r="H60" s="57">
        <f>SUM(H61:H62)</f>
        <v>10472.904999999999</v>
      </c>
      <c r="I60" s="57">
        <f>SUM(I61:I62)</f>
        <v>9457.505</v>
      </c>
      <c r="J60" s="57">
        <f>SUM(J61:J62)</f>
        <v>9457.505</v>
      </c>
      <c r="K60" s="52"/>
      <c r="L60" s="52"/>
      <c r="M60" s="52"/>
      <c r="N60" s="52"/>
      <c r="O60" s="52"/>
      <c r="P60" s="49"/>
    </row>
    <row r="61" spans="1:16" ht="24.75" customHeight="1">
      <c r="A61" s="126"/>
      <c r="B61" s="53" t="s">
        <v>38</v>
      </c>
      <c r="C61" s="51"/>
      <c r="D61" s="51"/>
      <c r="E61" s="55">
        <f t="shared" si="1"/>
        <v>48224.17699999999</v>
      </c>
      <c r="F61" s="55">
        <f aca="true" t="shared" si="2" ref="F61:J62">SUM(F64)</f>
        <v>10457.505</v>
      </c>
      <c r="G61" s="55">
        <v>8944.157</v>
      </c>
      <c r="H61" s="55">
        <v>9907.505</v>
      </c>
      <c r="I61" s="55">
        <f t="shared" si="2"/>
        <v>9457.505</v>
      </c>
      <c r="J61" s="55">
        <f t="shared" si="2"/>
        <v>9457.505</v>
      </c>
      <c r="K61" s="52"/>
      <c r="L61" s="52"/>
      <c r="M61" s="52"/>
      <c r="N61" s="52"/>
      <c r="O61" s="52"/>
      <c r="P61" s="49"/>
    </row>
    <row r="62" spans="1:16" ht="24" customHeight="1">
      <c r="A62" s="126"/>
      <c r="B62" s="53" t="s">
        <v>71</v>
      </c>
      <c r="C62" s="51"/>
      <c r="D62" s="51"/>
      <c r="E62" s="55">
        <f t="shared" si="1"/>
        <v>1078.748</v>
      </c>
      <c r="F62" s="55">
        <f t="shared" si="2"/>
        <v>0</v>
      </c>
      <c r="G62" s="55">
        <v>513.348</v>
      </c>
      <c r="H62" s="55">
        <v>565.4</v>
      </c>
      <c r="I62" s="55">
        <f t="shared" si="2"/>
        <v>0</v>
      </c>
      <c r="J62" s="55">
        <f t="shared" si="2"/>
        <v>0</v>
      </c>
      <c r="K62" s="52"/>
      <c r="L62" s="52"/>
      <c r="M62" s="52"/>
      <c r="N62" s="52"/>
      <c r="O62" s="52"/>
      <c r="P62" s="49"/>
    </row>
    <row r="63" spans="1:16" ht="12.75">
      <c r="A63" s="126" t="s">
        <v>89</v>
      </c>
      <c r="B63" s="53" t="s">
        <v>37</v>
      </c>
      <c r="C63" s="51"/>
      <c r="D63" s="51"/>
      <c r="E63" s="56">
        <f t="shared" si="1"/>
        <v>49302.924999999996</v>
      </c>
      <c r="F63" s="57">
        <f>SUM(F64:F65)</f>
        <v>10457.505</v>
      </c>
      <c r="G63" s="57">
        <f>SUM(G64:G65)</f>
        <v>9457.505</v>
      </c>
      <c r="H63" s="57">
        <f>SUM(H64:H65)</f>
        <v>10472.904999999999</v>
      </c>
      <c r="I63" s="57">
        <f>SUM(I64:I65)</f>
        <v>9457.505</v>
      </c>
      <c r="J63" s="57">
        <f>SUM(J64:J65)</f>
        <v>9457.505</v>
      </c>
      <c r="K63" s="52"/>
      <c r="L63" s="52"/>
      <c r="M63" s="52"/>
      <c r="N63" s="52"/>
      <c r="O63" s="52"/>
      <c r="P63" s="49"/>
    </row>
    <row r="64" spans="1:16" ht="25.5">
      <c r="A64" s="126"/>
      <c r="B64" s="53" t="s">
        <v>38</v>
      </c>
      <c r="C64" s="51"/>
      <c r="D64" s="51"/>
      <c r="E64" s="55">
        <f t="shared" si="1"/>
        <v>48224.17699999999</v>
      </c>
      <c r="F64" s="55">
        <v>10457.505</v>
      </c>
      <c r="G64" s="55">
        <v>8944.157</v>
      </c>
      <c r="H64" s="55">
        <v>9907.505</v>
      </c>
      <c r="I64" s="55">
        <v>9457.505</v>
      </c>
      <c r="J64" s="55">
        <v>9457.505</v>
      </c>
      <c r="K64" s="52"/>
      <c r="L64" s="52"/>
      <c r="M64" s="52"/>
      <c r="N64" s="52"/>
      <c r="O64" s="52"/>
      <c r="P64" s="49"/>
    </row>
    <row r="65" spans="1:16" ht="54.75" customHeight="1">
      <c r="A65" s="126"/>
      <c r="B65" s="53" t="s">
        <v>71</v>
      </c>
      <c r="C65" s="51"/>
      <c r="D65" s="51"/>
      <c r="E65" s="55">
        <f t="shared" si="1"/>
        <v>1078.748</v>
      </c>
      <c r="F65" s="55">
        <v>0</v>
      </c>
      <c r="G65" s="55">
        <v>513.348</v>
      </c>
      <c r="H65" s="55">
        <v>565.4</v>
      </c>
      <c r="I65" s="55">
        <v>0</v>
      </c>
      <c r="J65" s="55">
        <v>0</v>
      </c>
      <c r="K65" s="52"/>
      <c r="L65" s="52"/>
      <c r="M65" s="52"/>
      <c r="N65" s="52"/>
      <c r="O65" s="52"/>
      <c r="P65" s="49"/>
    </row>
    <row r="66" spans="1:16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16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1:16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1:16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1:16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16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 spans="1:16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 spans="1:16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1:16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1:16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16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16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16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16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</row>
    <row r="82" spans="1:16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16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16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</row>
    <row r="85" spans="1:16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</row>
    <row r="86" spans="1:16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1:16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16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17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</row>
    <row r="90" spans="1:17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</row>
    <row r="91" spans="1:17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</row>
    <row r="92" spans="1:17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</row>
    <row r="93" spans="1:17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</row>
    <row r="94" spans="1:17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</row>
    <row r="95" spans="1:17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</row>
    <row r="96" spans="1:17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</row>
    <row r="97" spans="1:17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</row>
    <row r="98" spans="1:17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</row>
    <row r="99" spans="1:17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</row>
    <row r="100" spans="1:17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</row>
    <row r="101" spans="1:17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</row>
    <row r="102" spans="1:17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</row>
    <row r="103" spans="1:17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</row>
    <row r="104" spans="1:17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</row>
    <row r="105" spans="1:17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</row>
    <row r="106" spans="1:17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</row>
    <row r="107" spans="1:17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</row>
    <row r="108" spans="1:17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</row>
    <row r="109" spans="1:17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</row>
  </sheetData>
  <sheetProtection/>
  <mergeCells count="27">
    <mergeCell ref="A60:A62"/>
    <mergeCell ref="A63:A65"/>
    <mergeCell ref="G1:J3"/>
    <mergeCell ref="G4:J6"/>
    <mergeCell ref="A30:A32"/>
    <mergeCell ref="A33:A35"/>
    <mergeCell ref="A36:A38"/>
    <mergeCell ref="A39:A41"/>
    <mergeCell ref="A15:A17"/>
    <mergeCell ref="A18:A20"/>
    <mergeCell ref="A24:A26"/>
    <mergeCell ref="A27:A29"/>
    <mergeCell ref="A54:A56"/>
    <mergeCell ref="A48:A50"/>
    <mergeCell ref="A51:A53"/>
    <mergeCell ref="A42:A44"/>
    <mergeCell ref="A45:A47"/>
    <mergeCell ref="A57:A59"/>
    <mergeCell ref="A12:A14"/>
    <mergeCell ref="L1:O3"/>
    <mergeCell ref="L4:O6"/>
    <mergeCell ref="C9:D9"/>
    <mergeCell ref="A9:A10"/>
    <mergeCell ref="B9:B10"/>
    <mergeCell ref="E9:J9"/>
    <mergeCell ref="F8:I8"/>
    <mergeCell ref="A21:A23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2018-10-19T02:37:53Z</cp:lastPrinted>
  <dcterms:created xsi:type="dcterms:W3CDTF">1996-10-08T23:32:33Z</dcterms:created>
  <dcterms:modified xsi:type="dcterms:W3CDTF">2018-10-21T23:29:11Z</dcterms:modified>
  <cp:category/>
  <cp:version/>
  <cp:contentType/>
  <cp:contentStatus/>
</cp:coreProperties>
</file>