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<sst xmlns="http://schemas.openxmlformats.org/spreadsheetml/2006/main" count="149" uniqueCount="149">
  <si>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</si>
  <si>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</si>
  <si>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</si>
  <si>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</si>
  <si>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</si>
  <si>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</si>
  <si>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</si>
  <si>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</si>
  <si>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</si>
  <si>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</si>
  <si>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</si>
  <si>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</si>
  <si>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</si>
  <si>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</si>
  <si>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</si>
  <si>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</si>
  <si>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</si>
  <si>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</si>
  <si>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</si>
  <si>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</si>
  <si>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</si>
  <si>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</si>
  <si>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</si>
  <si>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</si>
  <si>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</si>
  <si>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</si>
  <si>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</si>
  <si>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</si>
  <si>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</si>
  <si>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</si>
  <si>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</si>
  <si>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</si>
  <si>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</si>
  <si>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</si>
  <si>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</si>
  <si>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</si>
  <si>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</si>
  <si>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</si>
  <si>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</si>
  <si>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</si>
  <si>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</si>
  <si>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</si>
  <si>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</si>
  <si>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</si>
  <si>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</si>
  <si>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</si>
  <si>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</si>
  <si>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</si>
  <si>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</si>
  <si>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</si>
  <si>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</si>
  <si>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</si>
  <si>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</si>
  <si>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</si>
  <si>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</si>
  <si>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</si>
  <si>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</si>
  <si>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</si>
  <si>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</si>
  <si>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</si>
  <si>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</si>
  <si>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</si>
  <si>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</si>
  <si>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</si>
  <si>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</si>
  <si>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</si>
  <si>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</si>
  <si>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</si>
  <si>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</si>
  <si>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</si>
  <si>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</si>
  <si>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</si>
  <si>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</si>
  <si>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</si>
  <si>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</si>
  <si>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</si>
  <si>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</si>
  <si>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</si>
  <si>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</si>
  <si>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</si>
  <si>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</si>
  <si>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</si>
  <si>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</si>
  <si>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</si>
  <si>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</si>
  <si>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</si>
  <si>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</si>
  <si>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</si>
  <si>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</si>
  <si>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</si>
  <si>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</si>
  <si>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</si>
  <si>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</si>
  <si>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</si>
  <si>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</si>
  <si>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</si>
  <si>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</si>
  <si>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</si>
  <si>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</si>
  <si>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</si>
  <si>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</si>
  <si>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</si>
  <si>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</si>
  <si>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</si>
  <si>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</si>
  <si>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</si>
  <si>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</si>
  <si>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</si>
  <si>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</si>
  <si>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</si>
  <si>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</si>
  <si>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</si>
  <si>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</si>
  <si>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</si>
  <si>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</si>
  <si>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</si>
  <si>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</si>
  <si>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</si>
  <si>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</si>
  <si>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</si>
  <si>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</si>
  <si>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</si>
  <si>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</si>
  <si>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</si>
  <si>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</si>
  <si>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</si>
  <si>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</si>
  <si>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</si>
  <si>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</si>
  <si>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</si>
  <si>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</si>
  <si>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</si>
  <si>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</si>
  <si>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</si>
  <si>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</si>
  <si>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</si>
  <si>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</si>
  <si>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</si>
  <si>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</si>
  <si>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</si>
  <si>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</si>
  <si>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</si>
  <si>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</si>
  <si>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</si>
  <si>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>,</t>
  </si>
  <si>
    <t xml:space="preserve"> за 2 квартал 2020 года</t>
  </si>
  <si>
    <t>исполнено на 01.07.2020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</si>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</sst>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1">
      <selection activeCell="G88" sqref="G88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9" t="s">
        <v>132</v>
      </c>
      <c r="G1" s="39"/>
    </row>
    <row r="2" spans="1:7" ht="11.25" customHeight="1">
      <c r="A2" s="1"/>
      <c r="B2" s="2"/>
      <c r="C2" s="2"/>
      <c r="D2" s="2"/>
      <c r="E2" s="25" t="s">
        <v>133</v>
      </c>
      <c r="F2" s="25"/>
      <c r="G2" s="25"/>
    </row>
    <row r="3" spans="1:7" ht="14.25" customHeight="1">
      <c r="A3" s="1"/>
      <c r="B3" s="2"/>
      <c r="C3" s="2"/>
      <c r="D3" s="2"/>
      <c r="E3" s="25" t="s">
        <v>0</v>
      </c>
      <c r="F3" s="25"/>
      <c r="G3" s="25"/>
    </row>
    <row r="4" spans="1:7" ht="12" customHeight="1">
      <c r="A4" s="1"/>
      <c r="B4" s="2"/>
      <c r="C4" s="2"/>
      <c r="D4" s="2"/>
      <c r="E4" s="25" t="s">
        <v>134</v>
      </c>
      <c r="F4" s="25"/>
      <c r="G4" s="25"/>
    </row>
    <row r="5" spans="1:7" ht="40.5" customHeight="1">
      <c r="A5" s="3"/>
      <c r="B5" s="3"/>
      <c r="C5" s="27" t="s">
        <v>1</v>
      </c>
      <c r="D5" s="27"/>
      <c r="E5" s="3"/>
      <c r="F5" s="3"/>
      <c r="G5" s="3"/>
    </row>
    <row r="6" spans="1:7" ht="15.75" customHeight="1">
      <c r="A6" s="28" t="s">
        <v>2</v>
      </c>
      <c r="B6" s="28"/>
      <c r="C6" s="28"/>
      <c r="D6" s="28"/>
      <c r="E6" s="28"/>
      <c r="F6" s="28"/>
      <c r="G6" s="28"/>
    </row>
    <row r="7" spans="1:7" ht="15">
      <c r="A7" s="29" t="s">
        <v>145</v>
      </c>
      <c r="B7" s="29"/>
      <c r="C7" s="29"/>
      <c r="D7" s="29"/>
      <c r="E7" s="29"/>
      <c r="F7" s="29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0" t="s">
        <v>4</v>
      </c>
      <c r="C9" s="30"/>
      <c r="D9" s="30"/>
      <c r="E9" s="30"/>
      <c r="F9" s="41" t="s">
        <v>122</v>
      </c>
      <c r="G9" s="41" t="s">
        <v>146</v>
      </c>
      <c r="H9" s="30" t="s">
        <v>120</v>
      </c>
      <c r="I9" s="8"/>
      <c r="J9" s="2"/>
    </row>
    <row r="10" spans="1:8" ht="12.75">
      <c r="A10" s="9" t="s">
        <v>5</v>
      </c>
      <c r="B10" s="30"/>
      <c r="C10" s="30"/>
      <c r="D10" s="30"/>
      <c r="E10" s="30"/>
      <c r="F10" s="41"/>
      <c r="G10" s="41"/>
      <c r="H10" s="30"/>
    </row>
    <row r="11" spans="1:8" ht="12.75">
      <c r="A11" s="10"/>
      <c r="B11" s="30"/>
      <c r="C11" s="30"/>
      <c r="D11" s="30"/>
      <c r="E11" s="30"/>
      <c r="F11" s="41"/>
      <c r="G11" s="41"/>
      <c r="H11" s="30"/>
    </row>
    <row r="12" spans="1:8" ht="13.5">
      <c r="A12" s="9"/>
      <c r="B12" s="34" t="s">
        <v>6</v>
      </c>
      <c r="C12" s="34"/>
      <c r="D12" s="34"/>
      <c r="E12" s="34"/>
      <c r="F12" s="12">
        <f>F13+F26</f>
        <v>602606</v>
      </c>
      <c r="G12" s="12">
        <f>G13+G26</f>
        <v>255452</v>
      </c>
      <c r="H12" s="22">
        <f>G12/F12*100</f>
        <v>42.391214159832465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107120</v>
      </c>
      <c r="G13" s="11">
        <f>SUM(G14:G25)</f>
        <v>39325</v>
      </c>
      <c r="H13" s="22">
        <f>G13/F13*100</f>
        <v>36.711165048543684</v>
      </c>
    </row>
    <row r="14" spans="1:8" ht="13.5" customHeight="1">
      <c r="A14" s="16" t="s">
        <v>94</v>
      </c>
      <c r="B14" s="26" t="s">
        <v>7</v>
      </c>
      <c r="C14" s="26"/>
      <c r="D14" s="26"/>
      <c r="E14" s="26"/>
      <c r="F14" s="9">
        <v>52100</v>
      </c>
      <c r="G14" s="9">
        <v>21471</v>
      </c>
      <c r="H14" s="23">
        <f>G14/F14*100</f>
        <v>41.211132437619966</v>
      </c>
    </row>
    <row r="15" spans="1:8" ht="24" customHeight="1">
      <c r="A15" s="16" t="s">
        <v>118</v>
      </c>
      <c r="B15" s="26" t="s">
        <v>123</v>
      </c>
      <c r="C15" s="26"/>
      <c r="D15" s="26"/>
      <c r="E15" s="26"/>
      <c r="F15" s="9">
        <v>3600</v>
      </c>
      <c r="G15" s="9">
        <v>104</v>
      </c>
      <c r="H15" s="23">
        <f>G15/F15*100</f>
        <v>2.888888888888889</v>
      </c>
    </row>
    <row r="16" spans="1:8" ht="13.5" customHeight="1">
      <c r="A16" s="16" t="s">
        <v>95</v>
      </c>
      <c r="B16" s="26" t="s">
        <v>8</v>
      </c>
      <c r="C16" s="26"/>
      <c r="D16" s="26"/>
      <c r="E16" s="26"/>
      <c r="F16" s="9">
        <v>11050</v>
      </c>
      <c r="G16" s="9">
        <v>8891</v>
      </c>
      <c r="H16" s="23">
        <f aca="true" t="shared" si="0" ref="H16:H32">G16/F16*100</f>
        <v>80.46153846153847</v>
      </c>
    </row>
    <row r="17" spans="1:8" ht="13.5" customHeight="1">
      <c r="A17" s="16" t="s">
        <v>96</v>
      </c>
      <c r="B17" s="26" t="s">
        <v>9</v>
      </c>
      <c r="C17" s="26"/>
      <c r="D17" s="26"/>
      <c r="E17" s="26"/>
      <c r="F17" s="9">
        <v>3350</v>
      </c>
      <c r="G17" s="9">
        <v>1516</v>
      </c>
      <c r="H17" s="23">
        <f t="shared" si="0"/>
        <v>45.25373134328358</v>
      </c>
    </row>
    <row r="18" spans="1:8" ht="13.5" customHeight="1">
      <c r="A18" s="16" t="s">
        <v>97</v>
      </c>
      <c r="B18" s="26" t="s">
        <v>10</v>
      </c>
      <c r="C18" s="26"/>
      <c r="D18" s="26"/>
      <c r="E18" s="26"/>
      <c r="F18" s="9">
        <v>550</v>
      </c>
      <c r="G18" s="9">
        <v>87</v>
      </c>
      <c r="H18" s="23">
        <f t="shared" si="0"/>
        <v>15.818181818181817</v>
      </c>
    </row>
    <row r="19" spans="1:8" ht="38.25" customHeight="1">
      <c r="A19" s="16" t="s">
        <v>98</v>
      </c>
      <c r="B19" s="24" t="s">
        <v>11</v>
      </c>
      <c r="C19" s="24"/>
      <c r="D19" s="24"/>
      <c r="E19" s="24"/>
      <c r="F19" s="9">
        <v>5249</v>
      </c>
      <c r="G19" s="9">
        <v>3310</v>
      </c>
      <c r="H19" s="23">
        <f t="shared" si="0"/>
        <v>63.05963040579158</v>
      </c>
    </row>
    <row r="20" spans="1:8" ht="21.75" customHeight="1">
      <c r="A20" s="16" t="s">
        <v>99</v>
      </c>
      <c r="B20" s="24" t="s">
        <v>12</v>
      </c>
      <c r="C20" s="24"/>
      <c r="D20" s="24"/>
      <c r="E20" s="24"/>
      <c r="F20" s="9">
        <v>50</v>
      </c>
      <c r="G20" s="9">
        <v>17</v>
      </c>
      <c r="H20" s="23">
        <f t="shared" si="0"/>
        <v>34</v>
      </c>
    </row>
    <row r="21" spans="1:8" ht="25.5" customHeight="1">
      <c r="A21" s="16" t="s">
        <v>100</v>
      </c>
      <c r="B21" s="24" t="s">
        <v>13</v>
      </c>
      <c r="C21" s="24"/>
      <c r="D21" s="24"/>
      <c r="E21" s="24"/>
      <c r="F21" s="9">
        <v>11016</v>
      </c>
      <c r="G21" s="9">
        <v>3205</v>
      </c>
      <c r="H21" s="23">
        <f t="shared" si="0"/>
        <v>29.094045025417575</v>
      </c>
    </row>
    <row r="22" spans="1:8" ht="25.5" customHeight="1">
      <c r="A22" s="16" t="s">
        <v>101</v>
      </c>
      <c r="B22" s="24" t="s">
        <v>14</v>
      </c>
      <c r="C22" s="24"/>
      <c r="D22" s="24"/>
      <c r="E22" s="24"/>
      <c r="F22" s="9">
        <v>18995</v>
      </c>
      <c r="G22" s="9">
        <v>563</v>
      </c>
      <c r="H22" s="23">
        <f t="shared" si="0"/>
        <v>2.96393787838905</v>
      </c>
    </row>
    <row r="23" spans="1:8" ht="12.75">
      <c r="A23" s="16" t="s">
        <v>102</v>
      </c>
      <c r="B23" s="24" t="s">
        <v>15</v>
      </c>
      <c r="C23" s="24"/>
      <c r="D23" s="24"/>
      <c r="E23" s="24"/>
      <c r="F23" s="9">
        <v>50</v>
      </c>
      <c r="G23" s="9">
        <v>2</v>
      </c>
      <c r="H23" s="23">
        <f t="shared" si="0"/>
        <v>4</v>
      </c>
    </row>
    <row r="24" spans="1:8" ht="12.75">
      <c r="A24" s="16" t="s">
        <v>103</v>
      </c>
      <c r="B24" s="24" t="s">
        <v>16</v>
      </c>
      <c r="C24" s="24"/>
      <c r="D24" s="24"/>
      <c r="E24" s="24"/>
      <c r="F24" s="9">
        <v>1100</v>
      </c>
      <c r="G24" s="9">
        <v>159</v>
      </c>
      <c r="H24" s="23">
        <f t="shared" si="0"/>
        <v>14.454545454545453</v>
      </c>
    </row>
    <row r="25" spans="1:8" ht="12.75">
      <c r="A25" s="16" t="s">
        <v>104</v>
      </c>
      <c r="B25" s="24" t="s">
        <v>17</v>
      </c>
      <c r="C25" s="24"/>
      <c r="D25" s="24"/>
      <c r="E25" s="24"/>
      <c r="F25" s="9">
        <v>10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1" t="s">
        <v>18</v>
      </c>
      <c r="C26" s="31"/>
      <c r="D26" s="31"/>
      <c r="E26" s="31"/>
      <c r="F26" s="11">
        <f>SUM(F27:F33)</f>
        <v>495486</v>
      </c>
      <c r="G26" s="11">
        <f>SUM(G27:G33)</f>
        <v>216127</v>
      </c>
      <c r="H26" s="22">
        <f t="shared" si="0"/>
        <v>43.61919408419209</v>
      </c>
    </row>
    <row r="27" spans="1:8" ht="30" customHeight="1">
      <c r="A27" s="16" t="s">
        <v>137</v>
      </c>
      <c r="B27" s="24" t="s">
        <v>119</v>
      </c>
      <c r="C27" s="24"/>
      <c r="D27" s="24"/>
      <c r="E27" s="24"/>
      <c r="F27" s="9">
        <v>70023</v>
      </c>
      <c r="G27" s="9">
        <v>35011</v>
      </c>
      <c r="H27" s="23">
        <f t="shared" si="0"/>
        <v>49.999285948902504</v>
      </c>
    </row>
    <row r="28" spans="1:8" ht="30" customHeight="1">
      <c r="A28" s="16" t="s">
        <v>138</v>
      </c>
      <c r="B28" s="24" t="s">
        <v>125</v>
      </c>
      <c r="C28" s="24"/>
      <c r="D28" s="24"/>
      <c r="E28" s="24"/>
      <c r="F28" s="9">
        <v>29746</v>
      </c>
      <c r="G28" s="9">
        <v>14133</v>
      </c>
      <c r="H28" s="23">
        <f t="shared" si="0"/>
        <v>47.51227055738587</v>
      </c>
    </row>
    <row r="29" spans="1:8" ht="38.25" customHeight="1">
      <c r="A29" s="16" t="s">
        <v>139</v>
      </c>
      <c r="B29" s="24" t="s">
        <v>19</v>
      </c>
      <c r="C29" s="24"/>
      <c r="D29" s="24"/>
      <c r="E29" s="24"/>
      <c r="F29" s="9">
        <v>181301</v>
      </c>
      <c r="G29" s="9">
        <v>57147</v>
      </c>
      <c r="H29" s="23">
        <f t="shared" si="0"/>
        <v>31.520510090953717</v>
      </c>
    </row>
    <row r="30" spans="1:8" ht="30" customHeight="1">
      <c r="A30" s="16" t="s">
        <v>140</v>
      </c>
      <c r="B30" s="24" t="s">
        <v>20</v>
      </c>
      <c r="C30" s="24"/>
      <c r="D30" s="24"/>
      <c r="E30" s="24"/>
      <c r="F30" s="9">
        <v>212420</v>
      </c>
      <c r="G30" s="9">
        <v>109736</v>
      </c>
      <c r="H30" s="23">
        <f t="shared" si="0"/>
        <v>51.659919028340084</v>
      </c>
    </row>
    <row r="31" spans="1:8" ht="13.5" customHeight="1">
      <c r="A31" s="16" t="s">
        <v>143</v>
      </c>
      <c r="B31" s="24" t="s">
        <v>21</v>
      </c>
      <c r="C31" s="24"/>
      <c r="D31" s="24"/>
      <c r="E31" s="24"/>
      <c r="F31" s="9">
        <v>1896</v>
      </c>
      <c r="G31" s="9">
        <v>0</v>
      </c>
      <c r="H31" s="23"/>
    </row>
    <row r="32" spans="1:8" ht="12.75">
      <c r="A32" s="16" t="s">
        <v>106</v>
      </c>
      <c r="B32" s="32" t="s">
        <v>22</v>
      </c>
      <c r="C32" s="32"/>
      <c r="D32" s="32"/>
      <c r="E32" s="32"/>
      <c r="F32" s="9">
        <v>100</v>
      </c>
      <c r="G32" s="9">
        <v>100</v>
      </c>
      <c r="H32" s="23">
        <f t="shared" si="0"/>
        <v>100</v>
      </c>
    </row>
    <row r="33" spans="1:8" ht="43.5" customHeight="1">
      <c r="A33" s="16" t="s">
        <v>108</v>
      </c>
      <c r="B33" s="26" t="s">
        <v>107</v>
      </c>
      <c r="C33" s="26"/>
      <c r="D33" s="26"/>
      <c r="E33" s="26"/>
      <c r="F33" s="9">
        <v>0</v>
      </c>
      <c r="G33" s="9">
        <v>0</v>
      </c>
      <c r="H33" s="23"/>
    </row>
    <row r="34" spans="1:8" ht="12.75">
      <c r="A34" s="16"/>
      <c r="B34" s="34" t="s">
        <v>23</v>
      </c>
      <c r="C34" s="34"/>
      <c r="D34" s="34"/>
      <c r="E34" s="34"/>
      <c r="F34" s="9"/>
      <c r="G34" s="9"/>
      <c r="H34" s="10" t="s">
        <v>144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156829</v>
      </c>
      <c r="G35" s="11">
        <f>SUM(G36:G42)</f>
        <v>57711</v>
      </c>
      <c r="H35" s="22">
        <f aca="true" t="shared" si="1" ref="H35:H46">G35/F35*100</f>
        <v>36.79867881578024</v>
      </c>
    </row>
    <row r="36" spans="1:8" ht="15" customHeight="1">
      <c r="A36" s="16" t="s">
        <v>63</v>
      </c>
      <c r="B36" s="24" t="s">
        <v>25</v>
      </c>
      <c r="C36" s="24"/>
      <c r="D36" s="24"/>
      <c r="E36" s="24"/>
      <c r="F36" s="9">
        <v>4183</v>
      </c>
      <c r="G36" s="9">
        <v>1771</v>
      </c>
      <c r="H36" s="23">
        <f t="shared" si="1"/>
        <v>42.33803490317954</v>
      </c>
    </row>
    <row r="37" spans="1:8" ht="25.5" customHeight="1">
      <c r="A37" s="16" t="s">
        <v>64</v>
      </c>
      <c r="B37" s="24" t="s">
        <v>26</v>
      </c>
      <c r="C37" s="24"/>
      <c r="D37" s="24"/>
      <c r="E37" s="24"/>
      <c r="F37" s="9">
        <v>2378</v>
      </c>
      <c r="G37" s="9">
        <v>746</v>
      </c>
      <c r="H37" s="23">
        <f t="shared" si="1"/>
        <v>31.370899915895713</v>
      </c>
    </row>
    <row r="38" spans="1:8" ht="12.75">
      <c r="A38" s="16" t="s">
        <v>65</v>
      </c>
      <c r="B38" s="24" t="s">
        <v>27</v>
      </c>
      <c r="C38" s="24"/>
      <c r="D38" s="24"/>
      <c r="E38" s="24"/>
      <c r="F38" s="9">
        <v>32780</v>
      </c>
      <c r="G38" s="9">
        <v>13928</v>
      </c>
      <c r="H38" s="23">
        <f t="shared" si="1"/>
        <v>42.489322757779135</v>
      </c>
    </row>
    <row r="39" spans="1:8" ht="41.25" customHeight="1">
      <c r="A39" s="16" t="s">
        <v>66</v>
      </c>
      <c r="B39" s="24" t="s">
        <v>28</v>
      </c>
      <c r="C39" s="24"/>
      <c r="D39" s="24"/>
      <c r="E39" s="24"/>
      <c r="F39" s="9">
        <v>11321</v>
      </c>
      <c r="G39" s="9">
        <v>4406</v>
      </c>
      <c r="H39" s="23">
        <f t="shared" si="1"/>
        <v>38.91882342549245</v>
      </c>
    </row>
    <row r="40" spans="1:8" ht="12.75">
      <c r="A40" s="16" t="s">
        <v>67</v>
      </c>
      <c r="B40" s="32" t="s">
        <v>29</v>
      </c>
      <c r="C40" s="32"/>
      <c r="D40" s="32"/>
      <c r="E40" s="32"/>
      <c r="F40" s="9">
        <v>0</v>
      </c>
      <c r="G40" s="9">
        <v>0</v>
      </c>
      <c r="H40" s="23"/>
    </row>
    <row r="41" spans="1:8" ht="12.75">
      <c r="A41" s="16" t="s">
        <v>68</v>
      </c>
      <c r="B41" s="36" t="s">
        <v>30</v>
      </c>
      <c r="C41" s="36"/>
      <c r="D41" s="36"/>
      <c r="E41" s="36"/>
      <c r="F41" s="9">
        <v>500</v>
      </c>
      <c r="G41" s="9">
        <v>0</v>
      </c>
      <c r="H41" s="23"/>
    </row>
    <row r="42" spans="1:8" ht="12.75">
      <c r="A42" s="16" t="s">
        <v>109</v>
      </c>
      <c r="B42" s="32" t="s">
        <v>31</v>
      </c>
      <c r="C42" s="32"/>
      <c r="D42" s="32"/>
      <c r="E42" s="32"/>
      <c r="F42" s="9">
        <v>105667</v>
      </c>
      <c r="G42" s="9">
        <v>36860</v>
      </c>
      <c r="H42" s="23">
        <f t="shared" si="1"/>
        <v>34.883170715549795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554</v>
      </c>
      <c r="G43" s="11">
        <f>SUM(G44)</f>
        <v>149</v>
      </c>
      <c r="H43" s="22">
        <f t="shared" si="1"/>
        <v>26.895306859205775</v>
      </c>
    </row>
    <row r="44" spans="1:8" ht="16.5" customHeight="1">
      <c r="A44" s="16" t="s">
        <v>70</v>
      </c>
      <c r="B44" s="24" t="s">
        <v>33</v>
      </c>
      <c r="C44" s="24"/>
      <c r="D44" s="24"/>
      <c r="E44" s="24"/>
      <c r="F44" s="9">
        <v>554</v>
      </c>
      <c r="G44" s="9">
        <v>149</v>
      </c>
      <c r="H44" s="23">
        <f t="shared" si="1"/>
        <v>26.895306859205775</v>
      </c>
    </row>
    <row r="45" spans="1:8" ht="25.5" customHeight="1">
      <c r="A45" s="13" t="s">
        <v>71</v>
      </c>
      <c r="B45" s="38" t="s">
        <v>34</v>
      </c>
      <c r="C45" s="38"/>
      <c r="D45" s="38"/>
      <c r="E45" s="38"/>
      <c r="F45" s="11">
        <f>SUM(F46:F52)</f>
        <v>5821</v>
      </c>
      <c r="G45" s="11">
        <f>SUM(G46:G52)</f>
        <v>2246</v>
      </c>
      <c r="H45" s="22">
        <f t="shared" si="1"/>
        <v>38.58443566397526</v>
      </c>
    </row>
    <row r="46" spans="1:8" ht="15" customHeight="1">
      <c r="A46" s="35" t="s">
        <v>114</v>
      </c>
      <c r="B46" s="24" t="s">
        <v>115</v>
      </c>
      <c r="C46" s="24"/>
      <c r="D46" s="24"/>
      <c r="E46" s="24"/>
      <c r="F46" s="30">
        <v>428</v>
      </c>
      <c r="G46" s="30">
        <v>158</v>
      </c>
      <c r="H46" s="23">
        <f t="shared" si="1"/>
        <v>36.915887850467286</v>
      </c>
    </row>
    <row r="47" spans="1:8" ht="3.75" customHeight="1" hidden="1" thickBot="1">
      <c r="A47" s="35"/>
      <c r="B47" s="24"/>
      <c r="C47" s="24"/>
      <c r="D47" s="24"/>
      <c r="E47" s="24"/>
      <c r="F47" s="30"/>
      <c r="G47" s="30"/>
      <c r="H47" s="10"/>
    </row>
    <row r="48" spans="1:8" ht="11.25" customHeight="1" hidden="1" thickBot="1">
      <c r="A48" s="35"/>
      <c r="B48" s="24"/>
      <c r="C48" s="24"/>
      <c r="D48" s="24"/>
      <c r="E48" s="24"/>
      <c r="F48" s="30"/>
      <c r="G48" s="30"/>
      <c r="H48" s="10"/>
    </row>
    <row r="49" spans="1:8" ht="24.75" customHeight="1">
      <c r="A49" s="35" t="s">
        <v>72</v>
      </c>
      <c r="B49" s="24" t="s">
        <v>35</v>
      </c>
      <c r="C49" s="24"/>
      <c r="D49" s="24"/>
      <c r="E49" s="24"/>
      <c r="F49" s="30">
        <v>4833</v>
      </c>
      <c r="G49" s="30">
        <v>2088</v>
      </c>
      <c r="H49" s="37">
        <f>G49/F49*100</f>
        <v>43.20297951582867</v>
      </c>
    </row>
    <row r="50" spans="1:8" ht="15.75" customHeight="1">
      <c r="A50" s="35"/>
      <c r="B50" s="24"/>
      <c r="C50" s="24"/>
      <c r="D50" s="24"/>
      <c r="E50" s="24"/>
      <c r="F50" s="30"/>
      <c r="G50" s="30"/>
      <c r="H50" s="37"/>
    </row>
    <row r="51" spans="1:8" ht="16.5" customHeight="1">
      <c r="A51" s="35"/>
      <c r="B51" s="24"/>
      <c r="C51" s="24"/>
      <c r="D51" s="24"/>
      <c r="E51" s="24"/>
      <c r="F51" s="30"/>
      <c r="G51" s="30"/>
      <c r="H51" s="37"/>
    </row>
    <row r="52" spans="1:8" ht="30.75" customHeight="1">
      <c r="A52" s="16" t="s">
        <v>73</v>
      </c>
      <c r="B52" s="24" t="s">
        <v>36</v>
      </c>
      <c r="C52" s="24"/>
      <c r="D52" s="24"/>
      <c r="E52" s="24"/>
      <c r="F52" s="9">
        <v>560</v>
      </c>
      <c r="G52" s="9">
        <v>0</v>
      </c>
      <c r="H52" s="23">
        <f>G52/F52*100</f>
        <v>0</v>
      </c>
    </row>
    <row r="53" spans="1:8" ht="12.75">
      <c r="A53" s="13" t="s">
        <v>74</v>
      </c>
      <c r="B53" s="38" t="s">
        <v>37</v>
      </c>
      <c r="C53" s="38"/>
      <c r="D53" s="38"/>
      <c r="E53" s="38"/>
      <c r="F53" s="11">
        <f>SUM(F54:F57)</f>
        <v>21050</v>
      </c>
      <c r="G53" s="11">
        <f>SUM(G54:G57)</f>
        <v>2850</v>
      </c>
      <c r="H53" s="22">
        <f aca="true" t="shared" si="2" ref="H53:H87">G53/F53*100</f>
        <v>13.539192399049881</v>
      </c>
    </row>
    <row r="54" spans="1:8" ht="12.75" customHeight="1">
      <c r="A54" s="16" t="s">
        <v>147</v>
      </c>
      <c r="B54" s="24" t="s">
        <v>148</v>
      </c>
      <c r="C54" s="24"/>
      <c r="D54" s="24"/>
      <c r="E54" s="24"/>
      <c r="F54" s="9">
        <v>497</v>
      </c>
      <c r="G54" s="9">
        <v>0</v>
      </c>
      <c r="H54" s="23"/>
    </row>
    <row r="55" spans="1:8" ht="12.75" customHeight="1">
      <c r="A55" s="16" t="s">
        <v>135</v>
      </c>
      <c r="B55" s="24" t="s">
        <v>136</v>
      </c>
      <c r="C55" s="24"/>
      <c r="D55" s="24"/>
      <c r="E55" s="24"/>
      <c r="F55" s="9">
        <v>0</v>
      </c>
      <c r="G55" s="9">
        <v>0</v>
      </c>
      <c r="H55" s="23"/>
    </row>
    <row r="56" spans="1:8" ht="12.75">
      <c r="A56" s="16" t="s">
        <v>75</v>
      </c>
      <c r="B56" s="24" t="s">
        <v>126</v>
      </c>
      <c r="C56" s="24"/>
      <c r="D56" s="24"/>
      <c r="E56" s="24"/>
      <c r="F56" s="9">
        <v>20092</v>
      </c>
      <c r="G56" s="9">
        <v>2850</v>
      </c>
      <c r="H56" s="23">
        <f t="shared" si="2"/>
        <v>14.18475014931316</v>
      </c>
    </row>
    <row r="57" spans="1:8" ht="27.75" customHeight="1">
      <c r="A57" s="16" t="s">
        <v>121</v>
      </c>
      <c r="B57" s="26" t="s">
        <v>127</v>
      </c>
      <c r="C57" s="26"/>
      <c r="D57" s="26"/>
      <c r="E57" s="26"/>
      <c r="F57" s="9">
        <v>461</v>
      </c>
      <c r="G57" s="9">
        <v>0</v>
      </c>
      <c r="H57" s="23">
        <f t="shared" si="2"/>
        <v>0</v>
      </c>
    </row>
    <row r="58" spans="1:8" ht="12.75">
      <c r="A58" s="13" t="s">
        <v>76</v>
      </c>
      <c r="B58" s="33" t="s">
        <v>38</v>
      </c>
      <c r="C58" s="33"/>
      <c r="D58" s="33"/>
      <c r="E58" s="33"/>
      <c r="F58" s="11">
        <f>SUM(F59:F61)</f>
        <v>89017</v>
      </c>
      <c r="G58" s="11">
        <f>SUM(G59:G61)</f>
        <v>21828</v>
      </c>
      <c r="H58" s="22">
        <f t="shared" si="2"/>
        <v>24.521158879764542</v>
      </c>
    </row>
    <row r="59" spans="1:8" ht="12.75">
      <c r="A59" s="16" t="s">
        <v>77</v>
      </c>
      <c r="B59" s="36" t="s">
        <v>39</v>
      </c>
      <c r="C59" s="36"/>
      <c r="D59" s="36"/>
      <c r="E59" s="36"/>
      <c r="F59" s="9">
        <v>5111</v>
      </c>
      <c r="G59" s="9">
        <v>524</v>
      </c>
      <c r="H59" s="23">
        <f t="shared" si="2"/>
        <v>10.252396791234592</v>
      </c>
    </row>
    <row r="60" spans="1:8" ht="12.75">
      <c r="A60" s="16" t="s">
        <v>78</v>
      </c>
      <c r="B60" s="36" t="s">
        <v>40</v>
      </c>
      <c r="C60" s="36"/>
      <c r="D60" s="36"/>
      <c r="E60" s="36"/>
      <c r="F60" s="9">
        <v>36431</v>
      </c>
      <c r="G60" s="9">
        <v>1500</v>
      </c>
      <c r="H60" s="23">
        <f t="shared" si="2"/>
        <v>4.117372567319041</v>
      </c>
    </row>
    <row r="61" spans="1:8" ht="12.75">
      <c r="A61" s="16" t="s">
        <v>79</v>
      </c>
      <c r="B61" s="32" t="s">
        <v>41</v>
      </c>
      <c r="C61" s="32"/>
      <c r="D61" s="32"/>
      <c r="E61" s="32"/>
      <c r="F61" s="9">
        <v>47475</v>
      </c>
      <c r="G61" s="9">
        <v>19804</v>
      </c>
      <c r="H61" s="23">
        <f t="shared" si="2"/>
        <v>41.71458662453923</v>
      </c>
    </row>
    <row r="62" spans="1:8" ht="12.75">
      <c r="A62" s="13" t="s">
        <v>80</v>
      </c>
      <c r="B62" s="40" t="s">
        <v>42</v>
      </c>
      <c r="C62" s="40"/>
      <c r="D62" s="40"/>
      <c r="E62" s="40"/>
      <c r="F62" s="11">
        <f>SUM(F63:F67)</f>
        <v>261560</v>
      </c>
      <c r="G62" s="11">
        <f>SUM(G63:G67)</f>
        <v>117576</v>
      </c>
      <c r="H62" s="22">
        <f t="shared" si="2"/>
        <v>44.951827496559105</v>
      </c>
    </row>
    <row r="63" spans="1:8" ht="12.75">
      <c r="A63" s="16" t="s">
        <v>81</v>
      </c>
      <c r="B63" s="36" t="s">
        <v>43</v>
      </c>
      <c r="C63" s="36"/>
      <c r="D63" s="36"/>
      <c r="E63" s="36"/>
      <c r="F63" s="9">
        <v>127021</v>
      </c>
      <c r="G63" s="9">
        <v>56302</v>
      </c>
      <c r="H63" s="23">
        <f t="shared" si="2"/>
        <v>44.32495414144118</v>
      </c>
    </row>
    <row r="64" spans="1:8" ht="12.75">
      <c r="A64" s="16" t="s">
        <v>82</v>
      </c>
      <c r="B64" s="36" t="s">
        <v>44</v>
      </c>
      <c r="C64" s="36"/>
      <c r="D64" s="36"/>
      <c r="E64" s="36"/>
      <c r="F64" s="9">
        <v>129024</v>
      </c>
      <c r="G64" s="9">
        <v>60215</v>
      </c>
      <c r="H64" s="23">
        <f t="shared" si="2"/>
        <v>46.669611855158735</v>
      </c>
    </row>
    <row r="65" spans="1:8" ht="12.75">
      <c r="A65" s="16" t="s">
        <v>142</v>
      </c>
      <c r="B65" s="36" t="s">
        <v>141</v>
      </c>
      <c r="C65" s="36"/>
      <c r="D65" s="36"/>
      <c r="E65" s="36"/>
      <c r="F65" s="9">
        <v>1340</v>
      </c>
      <c r="G65" s="9">
        <v>879</v>
      </c>
      <c r="H65" s="23">
        <f>G65/F65*100</f>
        <v>65.59701492537313</v>
      </c>
    </row>
    <row r="66" spans="1:8" ht="12.75">
      <c r="A66" s="16" t="s">
        <v>83</v>
      </c>
      <c r="B66" s="24" t="s">
        <v>45</v>
      </c>
      <c r="C66" s="24"/>
      <c r="D66" s="24"/>
      <c r="E66" s="24"/>
      <c r="F66" s="9">
        <v>2342</v>
      </c>
      <c r="G66" s="9">
        <v>0</v>
      </c>
      <c r="H66" s="23">
        <f t="shared" si="2"/>
        <v>0</v>
      </c>
    </row>
    <row r="67" spans="1:8" ht="12.75">
      <c r="A67" s="16" t="s">
        <v>84</v>
      </c>
      <c r="B67" s="24" t="s">
        <v>46</v>
      </c>
      <c r="C67" s="24"/>
      <c r="D67" s="24"/>
      <c r="E67" s="24"/>
      <c r="F67" s="9">
        <v>1833</v>
      </c>
      <c r="G67" s="9">
        <v>180</v>
      </c>
      <c r="H67" s="23">
        <f t="shared" si="2"/>
        <v>9.819967266775777</v>
      </c>
    </row>
    <row r="68" spans="1:8" ht="12.75">
      <c r="A68" s="13" t="s">
        <v>85</v>
      </c>
      <c r="B68" s="40" t="s">
        <v>128</v>
      </c>
      <c r="C68" s="40"/>
      <c r="D68" s="40"/>
      <c r="E68" s="40"/>
      <c r="F68" s="11">
        <f>SUM(F69:F70)</f>
        <v>33916</v>
      </c>
      <c r="G68" s="11">
        <f>SUM(G69:G70)</f>
        <v>18285</v>
      </c>
      <c r="H68" s="22">
        <f t="shared" si="2"/>
        <v>53.912607618822975</v>
      </c>
    </row>
    <row r="69" spans="1:8" ht="12.75">
      <c r="A69" s="16" t="s">
        <v>86</v>
      </c>
      <c r="B69" s="24" t="s">
        <v>47</v>
      </c>
      <c r="C69" s="24"/>
      <c r="D69" s="24"/>
      <c r="E69" s="24"/>
      <c r="F69" s="9">
        <v>23011</v>
      </c>
      <c r="G69" s="9">
        <v>11797</v>
      </c>
      <c r="H69" s="23">
        <f t="shared" si="2"/>
        <v>51.26678545043675</v>
      </c>
    </row>
    <row r="70" spans="1:8" ht="12.75">
      <c r="A70" s="16" t="s">
        <v>112</v>
      </c>
      <c r="B70" s="36" t="s">
        <v>48</v>
      </c>
      <c r="C70" s="36"/>
      <c r="D70" s="36"/>
      <c r="E70" s="36"/>
      <c r="F70" s="9">
        <v>10905</v>
      </c>
      <c r="G70" s="9">
        <v>6488</v>
      </c>
      <c r="H70" s="23">
        <f t="shared" si="2"/>
        <v>59.495644199908305</v>
      </c>
    </row>
    <row r="71" spans="1:8" ht="12.75">
      <c r="A71" s="13">
        <v>1000</v>
      </c>
      <c r="B71" s="40" t="s">
        <v>50</v>
      </c>
      <c r="C71" s="40"/>
      <c r="D71" s="40"/>
      <c r="E71" s="40"/>
      <c r="F71" s="11">
        <f>SUM(F72:F75)</f>
        <v>61308</v>
      </c>
      <c r="G71" s="11">
        <f>SUM(G72:G75)</f>
        <v>24368</v>
      </c>
      <c r="H71" s="22">
        <f t="shared" si="2"/>
        <v>39.746851960592416</v>
      </c>
    </row>
    <row r="72" spans="1:8" ht="12.75">
      <c r="A72" s="16">
        <v>1001</v>
      </c>
      <c r="B72" s="36" t="s">
        <v>51</v>
      </c>
      <c r="C72" s="36"/>
      <c r="D72" s="36"/>
      <c r="E72" s="36"/>
      <c r="F72" s="9">
        <v>3510</v>
      </c>
      <c r="G72" s="9">
        <v>1919</v>
      </c>
      <c r="H72" s="23">
        <f t="shared" si="2"/>
        <v>54.67236467236467</v>
      </c>
    </row>
    <row r="73" spans="1:8" ht="12.75">
      <c r="A73" s="16">
        <v>1003</v>
      </c>
      <c r="B73" s="32" t="s">
        <v>52</v>
      </c>
      <c r="C73" s="32"/>
      <c r="D73" s="32"/>
      <c r="E73" s="32"/>
      <c r="F73" s="9">
        <v>16503</v>
      </c>
      <c r="G73" s="9">
        <v>8159</v>
      </c>
      <c r="H73" s="23">
        <f t="shared" si="2"/>
        <v>49.439495849239535</v>
      </c>
    </row>
    <row r="74" spans="1:8" ht="12.75">
      <c r="A74" s="16">
        <v>1004</v>
      </c>
      <c r="B74" s="32" t="s">
        <v>53</v>
      </c>
      <c r="C74" s="32"/>
      <c r="D74" s="32"/>
      <c r="E74" s="32"/>
      <c r="F74" s="9">
        <v>39819</v>
      </c>
      <c r="G74" s="9">
        <v>13938</v>
      </c>
      <c r="H74" s="23">
        <f t="shared" si="2"/>
        <v>35.003390341294356</v>
      </c>
    </row>
    <row r="75" spans="1:8" ht="12.75">
      <c r="A75" s="16">
        <v>1006</v>
      </c>
      <c r="B75" s="32" t="s">
        <v>129</v>
      </c>
      <c r="C75" s="32"/>
      <c r="D75" s="32"/>
      <c r="E75" s="32"/>
      <c r="F75" s="9">
        <v>1476</v>
      </c>
      <c r="G75" s="9">
        <v>352</v>
      </c>
      <c r="H75" s="23">
        <f t="shared" si="2"/>
        <v>23.848238482384822</v>
      </c>
    </row>
    <row r="76" spans="1:8" ht="12.75">
      <c r="A76" s="13" t="s">
        <v>111</v>
      </c>
      <c r="B76" s="40" t="s">
        <v>49</v>
      </c>
      <c r="C76" s="40"/>
      <c r="D76" s="40"/>
      <c r="E76" s="40"/>
      <c r="F76" s="11">
        <f>SUM(F77:F78)</f>
        <v>2137</v>
      </c>
      <c r="G76" s="11">
        <f>SUM(G77:G78)</f>
        <v>874</v>
      </c>
      <c r="H76" s="22">
        <f t="shared" si="2"/>
        <v>40.89845577912962</v>
      </c>
    </row>
    <row r="77" spans="1:8" ht="13.5" customHeight="1">
      <c r="A77" s="16" t="s">
        <v>110</v>
      </c>
      <c r="B77" s="24" t="s">
        <v>130</v>
      </c>
      <c r="C77" s="24"/>
      <c r="D77" s="24"/>
      <c r="E77" s="24"/>
      <c r="F77" s="9">
        <v>2137</v>
      </c>
      <c r="G77" s="9">
        <v>874</v>
      </c>
      <c r="H77" s="23">
        <f t="shared" si="2"/>
        <v>40.89845577912962</v>
      </c>
    </row>
    <row r="78" spans="1:8" ht="13.5" customHeight="1">
      <c r="A78" s="16" t="s">
        <v>116</v>
      </c>
      <c r="B78" s="26" t="s">
        <v>117</v>
      </c>
      <c r="C78" s="26"/>
      <c r="D78" s="26"/>
      <c r="E78" s="26"/>
      <c r="F78" s="9">
        <v>0</v>
      </c>
      <c r="G78" s="9">
        <v>0</v>
      </c>
      <c r="H78" s="23"/>
    </row>
    <row r="79" spans="1:8" ht="13.5" customHeight="1">
      <c r="A79" s="16"/>
      <c r="B79" s="20" t="s">
        <v>54</v>
      </c>
      <c r="C79" s="20"/>
      <c r="D79" s="20"/>
      <c r="E79" s="20"/>
      <c r="F79" s="12">
        <f>F35+F43+F45+F53+F58+F62+F68+F71+F76</f>
        <v>632192</v>
      </c>
      <c r="G79" s="12">
        <f>G35+G43+G45+G53+G58+G62+G68+G71+G76</f>
        <v>245887</v>
      </c>
      <c r="H79" s="22">
        <f t="shared" si="2"/>
        <v>38.89435487953027</v>
      </c>
    </row>
    <row r="80" spans="1:8" ht="12.75">
      <c r="A80" s="17"/>
      <c r="B80" s="36" t="s">
        <v>131</v>
      </c>
      <c r="C80" s="36"/>
      <c r="D80" s="36"/>
      <c r="E80" s="36"/>
      <c r="F80" s="9">
        <f>F12-F79</f>
        <v>-29586</v>
      </c>
      <c r="G80" s="9">
        <f>G12-G79</f>
        <v>9565</v>
      </c>
      <c r="H80" s="23">
        <f t="shared" si="2"/>
        <v>-32.32948015953492</v>
      </c>
    </row>
    <row r="81" spans="1:8" ht="13.5">
      <c r="A81" s="13"/>
      <c r="B81" s="33" t="s">
        <v>55</v>
      </c>
      <c r="C81" s="33"/>
      <c r="D81" s="33"/>
      <c r="E81" s="33"/>
      <c r="F81" s="12">
        <f>F82</f>
        <v>29588</v>
      </c>
      <c r="G81" s="12">
        <f>G82</f>
        <v>-9565</v>
      </c>
      <c r="H81" s="22">
        <f t="shared" si="2"/>
        <v>-32.32729484926322</v>
      </c>
    </row>
    <row r="82" spans="1:8" ht="25.5" customHeight="1">
      <c r="A82" s="13" t="s">
        <v>87</v>
      </c>
      <c r="B82" s="38" t="s">
        <v>56</v>
      </c>
      <c r="C82" s="38"/>
      <c r="D82" s="38"/>
      <c r="E82" s="38"/>
      <c r="F82" s="18">
        <f>SUM(F83:F87)</f>
        <v>29588</v>
      </c>
      <c r="G82" s="18">
        <f>SUM(G83:G87)</f>
        <v>-9565</v>
      </c>
      <c r="H82" s="22">
        <f t="shared" si="2"/>
        <v>-32.32729484926322</v>
      </c>
    </row>
    <row r="83" spans="1:8" ht="17.25" customHeight="1">
      <c r="A83" s="16" t="s">
        <v>88</v>
      </c>
      <c r="B83" s="24" t="s">
        <v>57</v>
      </c>
      <c r="C83" s="24"/>
      <c r="D83" s="24"/>
      <c r="E83" s="24"/>
      <c r="F83" s="19">
        <v>0</v>
      </c>
      <c r="G83" s="19">
        <v>0</v>
      </c>
      <c r="H83" s="22"/>
    </row>
    <row r="84" spans="1:8" ht="25.5" customHeight="1">
      <c r="A84" s="16" t="s">
        <v>89</v>
      </c>
      <c r="B84" s="24" t="s">
        <v>58</v>
      </c>
      <c r="C84" s="24"/>
      <c r="D84" s="24"/>
      <c r="E84" s="24"/>
      <c r="F84" s="19">
        <v>0</v>
      </c>
      <c r="G84" s="19">
        <v>0</v>
      </c>
      <c r="H84" s="22"/>
    </row>
    <row r="85" spans="1:8" ht="25.5" customHeight="1">
      <c r="A85" s="16" t="s">
        <v>90</v>
      </c>
      <c r="B85" s="24" t="s">
        <v>59</v>
      </c>
      <c r="C85" s="24"/>
      <c r="D85" s="24"/>
      <c r="E85" s="24"/>
      <c r="F85" s="19">
        <v>0</v>
      </c>
      <c r="G85" s="19">
        <v>0</v>
      </c>
      <c r="H85" s="22"/>
    </row>
    <row r="86" spans="1:8" ht="13.5">
      <c r="A86" s="16" t="s">
        <v>91</v>
      </c>
      <c r="B86" s="24" t="s">
        <v>60</v>
      </c>
      <c r="C86" s="24"/>
      <c r="D86" s="24"/>
      <c r="E86" s="24"/>
      <c r="F86" s="19">
        <v>-602606</v>
      </c>
      <c r="G86" s="19">
        <v>-255452</v>
      </c>
      <c r="H86" s="23">
        <f t="shared" si="2"/>
        <v>42.391214159832465</v>
      </c>
    </row>
    <row r="87" spans="1:8" ht="13.5">
      <c r="A87" s="16" t="s">
        <v>92</v>
      </c>
      <c r="B87" s="24" t="s">
        <v>61</v>
      </c>
      <c r="C87" s="24"/>
      <c r="D87" s="24"/>
      <c r="E87" s="24"/>
      <c r="F87" s="19">
        <v>632194</v>
      </c>
      <c r="G87" s="19">
        <v>245887</v>
      </c>
      <c r="H87" s="23">
        <f t="shared" si="2"/>
        <v>38.89423183389909</v>
      </c>
    </row>
    <row r="88" ht="18">
      <c r="A88" s="5"/>
    </row>
    <row r="89" ht="18">
      <c r="A89" s="6"/>
    </row>
  </sheetData>
  <sheetProtection/>
  <mergeCells count="88">
    <mergeCell ref="B65:E65"/>
    <mergeCell ref="B60:E60"/>
    <mergeCell ref="B62:E62"/>
    <mergeCell ref="B63:E63"/>
    <mergeCell ref="B64:E64"/>
    <mergeCell ref="B68:E68"/>
    <mergeCell ref="B70:E70"/>
    <mergeCell ref="B61:E61"/>
    <mergeCell ref="B66:E66"/>
    <mergeCell ref="B67:E67"/>
    <mergeCell ref="B69:E69"/>
    <mergeCell ref="H9:H11"/>
    <mergeCell ref="F9:F11"/>
    <mergeCell ref="G9:G11"/>
    <mergeCell ref="B12:E12"/>
    <mergeCell ref="B14:E14"/>
    <mergeCell ref="B16:E16"/>
    <mergeCell ref="B86:E86"/>
    <mergeCell ref="B87:E87"/>
    <mergeCell ref="B82:E82"/>
    <mergeCell ref="B83:E83"/>
    <mergeCell ref="B84:E84"/>
    <mergeCell ref="B85:E85"/>
    <mergeCell ref="B81:E81"/>
    <mergeCell ref="B77:E77"/>
    <mergeCell ref="B78:E78"/>
    <mergeCell ref="B73:E73"/>
    <mergeCell ref="B74:E74"/>
    <mergeCell ref="B75:E75"/>
    <mergeCell ref="B76:E76"/>
    <mergeCell ref="B80:E80"/>
    <mergeCell ref="B71:E71"/>
    <mergeCell ref="B72:E72"/>
    <mergeCell ref="F1:G1"/>
    <mergeCell ref="G46:G48"/>
    <mergeCell ref="G49:G51"/>
    <mergeCell ref="B17:E17"/>
    <mergeCell ref="B18:E18"/>
    <mergeCell ref="B56:E56"/>
    <mergeCell ref="B45:E45"/>
    <mergeCell ref="B39:E39"/>
    <mergeCell ref="B40:E40"/>
    <mergeCell ref="B41:E41"/>
    <mergeCell ref="B58:E58"/>
    <mergeCell ref="B57:E57"/>
    <mergeCell ref="B59:E59"/>
    <mergeCell ref="F49:F51"/>
    <mergeCell ref="H49:H51"/>
    <mergeCell ref="B52:E52"/>
    <mergeCell ref="B53:E53"/>
    <mergeCell ref="B55:E55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2020-07-22T21:42:28Z</dcterms:modified>
  <cp:category/>
  <cp:version/>
  <cp:contentType/>
  <cp:contentStatus/>
</cp:coreProperties>
</file>