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08" yWindow="1572" windowWidth="15576" windowHeight="10800" activeTab="0"/>
  </bookViews>
  <sheets>
    <sheet name="3" sheetId="1" r:id="rId1"/>
  </sheets>
  <definedNames>
    <definedName name="_xlnm.Print_Titles" localSheetId="0">'3'!$5:$7</definedName>
    <definedName name="_xlnm.Print_Area" localSheetId="0">'3'!$A$1:$H$191</definedName>
  </definedNames>
  <calcPr fullCalcOnLoad="1"/>
</workbook>
</file>

<file path=xl/sharedStrings.xml><?xml version="1.0" encoding="utf-8"?>
<sst xmlns="http://schemas.openxmlformats.org/spreadsheetml/2006/main" count="138" uniqueCount="111">
  <si>
    <t>Подпрограмма 1  "Энергосбережение и повышение энергетической эффективности в городском округе "поселок Палана"</t>
  </si>
  <si>
    <t>Срок исполнения</t>
  </si>
  <si>
    <t>Всего по Программе</t>
  </si>
  <si>
    <t>в том числе по источникам финансирования</t>
  </si>
  <si>
    <t>Краевой бюджет</t>
  </si>
  <si>
    <t>Местный бюджет</t>
  </si>
  <si>
    <t>Внебюджетные средства</t>
  </si>
  <si>
    <t>Основное мероприятие 1.1. «Проведение энергосберегающих мероприятий по результатам проведенных энергетических обследований в организациях муниципальной бюджетной сферы,  согласно составленным энергетическим паспортам»</t>
  </si>
  <si>
    <t>2.</t>
  </si>
  <si>
    <t>3.</t>
  </si>
  <si>
    <t>Подпрограмма 3 "Благоустройство территории  городского округа "поселок Палана"</t>
  </si>
  <si>
    <t>Основное мероприятие 3.1. "Капитальный ремонт и ремонт автомобильных дорог общего пользования в городском округе "поселок Палана" (в том числе элементов улично-дорожной сети, включая тротуары), дворовых территорий многоквартирных домов и проездов к ним, устройству систем водоотвода"</t>
  </si>
  <si>
    <t>Основное мероприятие 3.2. "Озеленение и ландшафтная организация  территории городского округа "поселок Палана"</t>
  </si>
  <si>
    <t>1. Предусматривается реализация мероприятий по ландшафтной организации территории, устройству газонов,   озеленению.
2.Улучшение внешнего облика городского округа "поселок Палана"</t>
  </si>
  <si>
    <t>Основное мероприятие 3.7. "Устройство,  восстановление детских и других придомовых площадок"</t>
  </si>
  <si>
    <t>4.</t>
  </si>
  <si>
    <t>Основное мероприятие 4.1. "Капитальный ремонт многоквартирных домов в городском округе "поселок Палана"</t>
  </si>
  <si>
    <t>№
п/п</t>
  </si>
  <si>
    <t>1.1</t>
  </si>
  <si>
    <t>1.2</t>
  </si>
  <si>
    <t>2.1</t>
  </si>
  <si>
    <t>2.2</t>
  </si>
  <si>
    <t>2.3</t>
  </si>
  <si>
    <t>1.3</t>
  </si>
  <si>
    <t>Номер и наименование ведомственной целевой программы, основного мероприятия</t>
  </si>
  <si>
    <t>Перечень</t>
  </si>
  <si>
    <t>Всего</t>
  </si>
  <si>
    <t>Основное мероприятие 2.3. "Проведение мероприятий,          направленных    на реконструкцию и строительство систем водоотведения"</t>
  </si>
  <si>
    <t>3.1</t>
  </si>
  <si>
    <t>3.2</t>
  </si>
  <si>
    <t>3.3</t>
  </si>
  <si>
    <t>4.1</t>
  </si>
  <si>
    <t>1.4</t>
  </si>
  <si>
    <t>1.5</t>
  </si>
  <si>
    <t>3.4</t>
  </si>
  <si>
    <t>3.5</t>
  </si>
  <si>
    <t>3.6</t>
  </si>
  <si>
    <t>3.7</t>
  </si>
  <si>
    <t>Основное мероприятие 3.3. "Ремонт и реконструкция элементов  архитектуры ландшафта"</t>
  </si>
  <si>
    <t>Основное мероприятие 3.4.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</si>
  <si>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 xml:space="preserve">Основное мероприятие 3.5. "Ремонт и реконструкция уличных сетей наружного освещения" </t>
  </si>
  <si>
    <t>Основное мероприятие 3.6.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</si>
  <si>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401,00000</t>
  </si>
  <si>
    <t>-</t>
  </si>
  <si>
    <t>Ожидаемый непосредственный результат
(краткое описание мероприятий)</t>
  </si>
  <si>
    <t>1. Снижение количества  бесхозяйных объектов.
2. Уменьшение потерь энергетических ресурсов при их производстве и передаче (транспортировке).</t>
  </si>
  <si>
    <t>1.Установка коллективных и индивидуальных приборов учета на отпуск коммунальных ресурсов.  
2.Уменьшение объемов потребления энергетических ресурсов (электрической  и тепловой энергии, холодной и горячей воды).</t>
  </si>
  <si>
    <t>1. Предусматривается реализация мероприятий, направленных на установку приборов учета, модернизацию энергомеханического  оборудования,  систем    измерения    количества   и    качества    воды,  укрепление   (восстановление)   зон санитарной охраны источников водоснабжения.
2. Обеспечение питьевой водой нормативного качества.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</si>
  <si>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канализационного хозяйства. 
2. Улучшение качества предоставления услуги по водоотведению   и улучшение экологической обстановки.</t>
  </si>
  <si>
    <t xml:space="preserve"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 городского округа "поселок Палана" </t>
  </si>
  <si>
    <t>1. Планируется проведение комплекса работ по ремонту и реконструкции элементов ландшафтной архитектуры – подпорных стенок, лестниц, памятных знаков,стеллы.
2.Улучшение внешнего облика городского округа "поселок Палана".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</si>
  <si>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сквера в городском округе "поселок Палана"
2. Улучшение внешнего облика городского округа "поселок Палана".</t>
  </si>
  <si>
    <t>1.Планируется реализация мероприятий по обустройству парка, сквера, благоустройство мест захоронений, ограждению объектов социальной сферы, парка и  сквера. 
2. Комфортные условия для жизнедеятельности населения городского округа "поселок Палана".</t>
  </si>
  <si>
    <t>1. Планируется реализация мероприятий по устройству новых и обустройству существующих детских площадок, площадок отдыха. 
2. Комфортные условия для жизнедеятельности населения городского округа "поселок Палана".</t>
  </si>
  <si>
    <t>1. Предусматривается реализация энергосберегающих мероприятий, рекомендованных к проведению в энергетических паспортах по результатам энергетических обследований. 
2. Уменьшение объемов потребления энергетических ресурсов (электрической  и тепловой энергии, холодной и горячей воды).</t>
  </si>
  <si>
    <t>Всего по Подпрограмме 1.</t>
  </si>
  <si>
    <t>Подпрограмма 2 "Чистая вода в городском округе "поселок Палана"</t>
  </si>
  <si>
    <t>Подпрограмма 4  "Капитальный ремонт многоквартирных домов в городском округе "поселок Палана"</t>
  </si>
  <si>
    <t>Всего по Подпрограмме 2.</t>
  </si>
  <si>
    <t>Всего по Подпрограмме 3.</t>
  </si>
  <si>
    <t>Всего по Подпрограмме 4.</t>
  </si>
  <si>
    <t>1. Планируется проведение частичного капитального ремонта многоквартирных домов (в том числе ремонт внутридомовых инженерных систем, ремонт крыш, ремонт фасадов, ремонт фундаментов) в городском округе «поселок Палана»;                                                                           2.Уменьшение доли многоквартирных домов требующих капитального ремонта.</t>
  </si>
  <si>
    <t>1.</t>
  </si>
  <si>
    <t>9886,05655</t>
  </si>
  <si>
    <t>25239,42408</t>
  </si>
  <si>
    <t>0,00000</t>
  </si>
  <si>
    <t>763,85500</t>
  </si>
  <si>
    <t xml:space="preserve">  </t>
  </si>
  <si>
    <t>62496,238</t>
  </si>
  <si>
    <t>9931,79303</t>
  </si>
  <si>
    <t>1.6</t>
  </si>
  <si>
    <t>Основное мероприятие 1.2. "Проведение мероприятий, направленных на ремонт ветхих и аварийных сетей"</t>
  </si>
  <si>
    <t xml:space="preserve">Основное мероприятие 1.3
"Проведение энергосберегающих мероприятий по результатам проведенных энергетических обследований, согласно составленным энергетическим паспортам и программам энергосбережения в организациях с участием муниципального образования Камчатского края"
</t>
  </si>
  <si>
    <t>Основное мероприятие 2.1.  "Проведение мероприятий, направленных      на реконструкцию и  строительство систем водоснабжения "</t>
  </si>
  <si>
    <t>Основное мероприятие 2.2. "Проведение технических мероприятий,           направленных на решение вопросов по улучшению работы систем водоснабжения и водоотведения"</t>
  </si>
  <si>
    <t>1.7</t>
  </si>
  <si>
    <t>36910,00000</t>
  </si>
  <si>
    <t>383,16922</t>
  </si>
  <si>
    <t>2014-2019</t>
  </si>
  <si>
    <t xml:space="preserve"> основных мероприятий муниципальной программы 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2014-2019 годы"</t>
  </si>
  <si>
    <t>3.8.</t>
  </si>
  <si>
    <t>Основное мероприятие 3.8. "Содержание автомобильных дорог общего пользования"</t>
  </si>
  <si>
    <t>3.9.</t>
  </si>
  <si>
    <t>Основное мероприятие 3.9. "Уличное освещение"</t>
  </si>
  <si>
    <t>1. Планируется реализация мероприятий по содержанию уличного освещения городского округа "поселок Палана".                  2. Комфортные условия для жизнедеятельности населения городского округа "поселок Палана".</t>
  </si>
  <si>
    <t>1. Планируется реализация мероприятий по содержанию улично-дорожной сети городского округа "поселок Палана".               2. Комфортные условия для жизнедеятельности населения городского округа "поселок Палана".</t>
  </si>
  <si>
    <t>3.10.</t>
  </si>
  <si>
    <t>Основное мероприятие 3.10. "Уборка твердых бытовых отходов и крупногабаритного мусора с территории городского округа "поселок Палана"</t>
  </si>
  <si>
    <t>3.11.</t>
  </si>
  <si>
    <t>Основное мероприятие 3.11. "Прочие мероприятия по благоустройству городского округа "поселок Палана"</t>
  </si>
  <si>
    <t>609,000</t>
  </si>
  <si>
    <t>1.   Планируется приобретение строительно-дорожной и коммунальной техники.                                                                                                   2. Улучшение внешнего облика городского округа "поселок Палана".</t>
  </si>
  <si>
    <t>4.2.</t>
  </si>
  <si>
    <t>Основное мероприятие 4.2."Прочие мероприятия в области жилищного хозяйства"</t>
  </si>
  <si>
    <t>1.8.</t>
  </si>
  <si>
    <t>1 Планируется проведение прочих мероприятий в области жилищного хозяйства (кроме капитального ремонта) .2.Уменьшение доли многоквартирных домов требующих  ремонта.</t>
  </si>
  <si>
    <t>1. Планируется  проведение мероприятий по содержанию и ремонту элементов благоустройства на  территории  городского округа "поселок Палана".     2. Улучшение внешнего облика городского округа "поселок Палана".</t>
  </si>
  <si>
    <t>1.Обеспечение выполнения государственных полномочий по вопросам установления нормативов накопления твердых коммунальных отходов .2.Баланс количественных характеристик образования, обработки, утилизации, обезвреживания, размещения отходов, в т.ч. ТКО, на территории городского округа "поселок Палана".</t>
  </si>
  <si>
    <t>0</t>
  </si>
  <si>
    <t>Основное мероприятие 1.7. "Модернизация систем энерго- теплоснабжения на территории городского округа «поселок Палана".                                                                      Изготовление ПСД для объекта: "Сейсмоусиление здания котельной "Центральная" городского округа "поселок Палана"</t>
  </si>
  <si>
    <t xml:space="preserve">Основное мероприятие 1.4."Модернизация систем энерго-, теплоснабжения и объектов коммунально-бытового назначения на территории городского округа «поселок Палана». </t>
  </si>
  <si>
    <t xml:space="preserve">Основное мероприятие 1.5."Мероприятия,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комплексов". </t>
  </si>
  <si>
    <t>Основное мероприятие 1.6. «Проведение мероприятий по установке коллективных (общедомовых) приборов учета в многоквартирных домах городского округа «поселок Палана», узлов учета коммунальных ресурсов на источниках тепло-, водоснабжения, а также индивидуальных приборов учета на объектах муниципального жилищного фонда и в жилых помещениях, находящихся в собственности граждан, имеющих право на допол-нительную меру социальной поддержки».</t>
  </si>
  <si>
    <t>Основное мероприятие 1.8 "Обеспечение выполнения органами местного самоуправления муниципальных образований в Камчатском крае государственных полномочий по вопросам установления нормативов накопления твердых коммунальных отходов в Камчатском крае"</t>
  </si>
  <si>
    <t xml:space="preserve">       Приложение № 1 к  муниципальной программе                                                                                                                                                                                     "Энергоэффективность,  развитие   энергетики и коммунального хозяйства, обеспечение жителей городского округа "поселок Палана" коммунальными    услугами    и    услугами   по благоустройству территории  на 2014-2019 годы" </t>
  </si>
  <si>
    <t xml:space="preserve">
1. Капитальный ремонт, замена ветхих инженерных сетей.
2. Уменьшение потерь энергетических ресурсов при их передаче (транспортировке). </t>
  </si>
  <si>
    <t>1. Реализация энергосберегающих мероприятий, рекомендованных к проведению в энергетических паспортах по результатам энергетических обследований.
2. Уменьшение объемов потребления энергетических ресурсов (электрической и тепловой энергии, холодной и горячей воды)</t>
  </si>
  <si>
    <t>1. Реализация настоящего мероприятия предполагает реконструкцию и строительство объектов систем энерго-, теплоснабжения, жилищно-коммунального хозяйства и коммунально-бытового назначения. 
2. Уменьшение потерь энергетических ресурсов при их производстве и передаче (транспортировке).</t>
  </si>
  <si>
    <t xml:space="preserve">1. Реализация настоящего мероприятия предполагает проведение работ по изготовлению технических планов и постановку на кадастровый учет объектов топливно-энергетического и жилищно-коммунального комплексов.
2. Улучшение работы топливно-энергетического и жилищно-коммунального комплекса.  </t>
  </si>
  <si>
    <t>1. Планируется проведение мероприятий по уборке твердых бытовых отходов, крупногабаритного мусора, ликвидация мест несанкционированного размещения отходов, а также возмещение затрат, понесенных Региональным оператором на их ликвидацию.                                                                                      2. Комфортные условия для жизнедеятельности населения городского округа "поселок Палана".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</si>
  <si>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городского округа "поселок Палана". 
2.Обеспечение питьевой водой нормативного качества.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</si>
</sst>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_р_._-;\-* #,##0.00000_р_._-;_-* &quot;-&quot;?????_р_._-;_-@_-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#,##0.00000"/>
    <numFmt numFmtId="179" formatCode="[$-FC19]d\ mmmm\ yyyy\ &quot;г.&quot;"/>
    <numFmt numFmtId="180" formatCode="000000"/>
    <numFmt numFmtId="181" formatCode="#,##0.000"/>
    <numFmt numFmtId="182" formatCode="#,##0.0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174" fontId="10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vertical="top"/>
    </xf>
    <xf numFmtId="0" fontId="11" fillId="0" borderId="0" xfId="0" applyFont="1" applyAlignment="1">
      <alignment horizontal="justify"/>
    </xf>
    <xf numFmtId="174" fontId="3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1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0" fillId="0" borderId="0" xfId="0" applyNumberFormat="1" applyFont="1" applyFill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7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wrapText="1"/>
    </xf>
    <xf numFmtId="0" fontId="2" fillId="0" borderId="13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8"/>
  <sheetViews>
    <sheetView tabSelected="1" view="pageBreakPreview" zoomScale="90" zoomScaleNormal="90" zoomScaleSheetLayoutView="90" workbookViewId="0" topLeftCell="A171">
      <selection activeCell="D9" sqref="D9"/>
    </sheetView>
  </sheetViews>
  <sheetFormatPr defaultColWidth="9.125" defaultRowHeight="12.75"/>
  <cols>
    <col min="1" max="1" width="9.125" style="9" customWidth="1"/>
    <col min="2" max="2" width="47.875" style="1" customWidth="1"/>
    <col min="3" max="3" width="12.875" style="1" customWidth="1"/>
    <col min="4" max="4" width="18.125" style="6" customWidth="1"/>
    <col min="5" max="5" width="17.00390625" style="6" customWidth="1"/>
    <col min="6" max="6" width="21.625" style="1" customWidth="1"/>
    <col min="7" max="7" width="24.00390625" style="1" customWidth="1"/>
    <col min="8" max="8" width="61.375" style="1" customWidth="1"/>
    <col min="9" max="9" width="35.125" style="1" customWidth="1"/>
    <col min="10" max="16384" width="9.125" style="1" customWidth="1"/>
  </cols>
  <sheetData>
    <row r="1" spans="3:9" ht="68.25" customHeight="1">
      <c r="C1" s="40"/>
      <c r="D1" s="32"/>
      <c r="H1" s="41" t="s">
        <v>104</v>
      </c>
      <c r="I1" s="25"/>
    </row>
    <row r="2" spans="1:8" s="2" customFormat="1" ht="18">
      <c r="A2" s="88" t="s">
        <v>25</v>
      </c>
      <c r="B2" s="88"/>
      <c r="C2" s="88"/>
      <c r="D2" s="88"/>
      <c r="E2" s="88"/>
      <c r="F2" s="88"/>
      <c r="G2" s="88"/>
      <c r="H2" s="89"/>
    </row>
    <row r="3" spans="1:8" s="2" customFormat="1" ht="18" customHeight="1">
      <c r="A3" s="88" t="s">
        <v>79</v>
      </c>
      <c r="B3" s="88"/>
      <c r="C3" s="88"/>
      <c r="D3" s="88"/>
      <c r="E3" s="88"/>
      <c r="F3" s="88"/>
      <c r="G3" s="88"/>
      <c r="H3" s="96"/>
    </row>
    <row r="4" spans="1:8" s="2" customFormat="1" ht="15" customHeight="1">
      <c r="A4" s="97"/>
      <c r="B4" s="97"/>
      <c r="C4" s="97"/>
      <c r="D4" s="97"/>
      <c r="E4" s="97"/>
      <c r="F4" s="97"/>
      <c r="G4" s="97"/>
      <c r="H4" s="98"/>
    </row>
    <row r="5" spans="1:8" s="3" customFormat="1" ht="15" customHeight="1">
      <c r="A5" s="101" t="s">
        <v>17</v>
      </c>
      <c r="B5" s="81" t="s">
        <v>24</v>
      </c>
      <c r="C5" s="81" t="s">
        <v>1</v>
      </c>
      <c r="D5" s="85" t="s">
        <v>67</v>
      </c>
      <c r="E5" s="99"/>
      <c r="F5" s="86"/>
      <c r="G5" s="87"/>
      <c r="H5" s="83" t="s">
        <v>44</v>
      </c>
    </row>
    <row r="6" spans="1:8" s="3" customFormat="1" ht="15" customHeight="1">
      <c r="A6" s="101"/>
      <c r="B6" s="81"/>
      <c r="C6" s="81"/>
      <c r="D6" s="85" t="s">
        <v>3</v>
      </c>
      <c r="E6" s="86"/>
      <c r="F6" s="86"/>
      <c r="G6" s="87"/>
      <c r="H6" s="53"/>
    </row>
    <row r="7" spans="1:8" s="3" customFormat="1" ht="34.5" customHeight="1">
      <c r="A7" s="101"/>
      <c r="B7" s="81"/>
      <c r="C7" s="81"/>
      <c r="D7" s="16" t="s">
        <v>26</v>
      </c>
      <c r="E7" s="16" t="s">
        <v>4</v>
      </c>
      <c r="F7" s="17" t="s">
        <v>5</v>
      </c>
      <c r="G7" s="16" t="s">
        <v>6</v>
      </c>
      <c r="H7" s="84"/>
    </row>
    <row r="8" spans="1:8" s="3" customFormat="1" ht="13.5">
      <c r="A8" s="7">
        <v>1</v>
      </c>
      <c r="B8" s="5">
        <v>2</v>
      </c>
      <c r="C8" s="5">
        <v>3</v>
      </c>
      <c r="D8" s="8">
        <v>4</v>
      </c>
      <c r="E8" s="8">
        <v>5</v>
      </c>
      <c r="F8" s="5">
        <v>6</v>
      </c>
      <c r="G8" s="5">
        <v>8</v>
      </c>
      <c r="H8" s="42">
        <v>9</v>
      </c>
    </row>
    <row r="9" spans="1:9" s="3" customFormat="1" ht="17.25" customHeight="1">
      <c r="A9" s="68"/>
      <c r="B9" s="55" t="s">
        <v>2</v>
      </c>
      <c r="C9" s="27" t="s">
        <v>78</v>
      </c>
      <c r="D9" s="36">
        <f>D69+D98+D167+D185</f>
        <v>271102.9309</v>
      </c>
      <c r="E9" s="36">
        <f>E69+E98+E167+E185</f>
        <v>220077.699</v>
      </c>
      <c r="F9" s="36">
        <f>F69+F98+F167+F185</f>
        <v>51025.2319</v>
      </c>
      <c r="G9" s="13">
        <f>G17+G31+G38+G45+G59+G77+G84+G91+G106+G113+G120+G127+G134+G141+G148+G175</f>
        <v>0</v>
      </c>
      <c r="H9" s="43"/>
      <c r="I9" s="26"/>
    </row>
    <row r="10" spans="1:9" s="3" customFormat="1" ht="17.25" customHeight="1">
      <c r="A10" s="69"/>
      <c r="B10" s="56"/>
      <c r="C10" s="27">
        <v>2014</v>
      </c>
      <c r="D10" s="36">
        <f>F10+E10</f>
        <v>52518.37995</v>
      </c>
      <c r="E10" s="36">
        <f>E70+E99+E168+E186</f>
        <v>47947.89189</v>
      </c>
      <c r="F10" s="36">
        <f>F70+F99+F168+F186</f>
        <v>4570.48806</v>
      </c>
      <c r="G10" s="28">
        <f>G60</f>
        <v>0</v>
      </c>
      <c r="H10" s="73"/>
      <c r="I10" s="24"/>
    </row>
    <row r="11" spans="1:9" s="3" customFormat="1" ht="17.25" customHeight="1">
      <c r="A11" s="69"/>
      <c r="B11" s="56"/>
      <c r="C11" s="27">
        <v>2015</v>
      </c>
      <c r="D11" s="36">
        <f>D26+D33+D40+D79+D108+D177</f>
        <v>105293.20103</v>
      </c>
      <c r="E11" s="36">
        <f>E26+E33+E40+E79+E108+E177</f>
        <v>92978.088</v>
      </c>
      <c r="F11" s="36">
        <f>F26+F33+F40+F79+F108+F177</f>
        <v>12315.11303</v>
      </c>
      <c r="G11" s="13">
        <f>G33+G47+G86+G108+G177</f>
        <v>0</v>
      </c>
      <c r="H11" s="73"/>
      <c r="I11" s="24"/>
    </row>
    <row r="12" spans="1:9" s="3" customFormat="1" ht="17.25" customHeight="1">
      <c r="A12" s="69"/>
      <c r="B12" s="56"/>
      <c r="C12" s="27">
        <v>2016</v>
      </c>
      <c r="D12" s="36">
        <f aca="true" t="shared" si="0" ref="D12:F13">D72+D101+D170+D188</f>
        <v>74691.08992</v>
      </c>
      <c r="E12" s="36">
        <f t="shared" si="0"/>
        <v>73197.26911</v>
      </c>
      <c r="F12" s="36">
        <f t="shared" si="0"/>
        <v>1493.8208100000002</v>
      </c>
      <c r="G12" s="28">
        <f>G62</f>
        <v>0</v>
      </c>
      <c r="H12" s="73"/>
      <c r="I12" s="24"/>
    </row>
    <row r="13" spans="1:9" s="3" customFormat="1" ht="17.25" customHeight="1">
      <c r="A13" s="69"/>
      <c r="B13" s="56"/>
      <c r="C13" s="27">
        <v>2017</v>
      </c>
      <c r="D13" s="36">
        <f t="shared" si="0"/>
        <v>26039.26</v>
      </c>
      <c r="E13" s="36">
        <f t="shared" si="0"/>
        <v>5893.450000000001</v>
      </c>
      <c r="F13" s="36">
        <f t="shared" si="0"/>
        <v>20145.81</v>
      </c>
      <c r="G13" s="28">
        <v>0</v>
      </c>
      <c r="H13" s="73"/>
      <c r="I13" s="24"/>
    </row>
    <row r="14" spans="1:9" s="3" customFormat="1" ht="21.75" customHeight="1">
      <c r="A14" s="69"/>
      <c r="B14" s="56"/>
      <c r="C14" s="27">
        <v>2018</v>
      </c>
      <c r="D14" s="36">
        <f>D74+D103+D172+D190</f>
        <v>6280.5</v>
      </c>
      <c r="E14" s="36">
        <f>E74+E103+E172+E190</f>
        <v>30.5</v>
      </c>
      <c r="F14" s="36">
        <f>F22+F36+F43+F50+F64+F82+F89+F96+F111+F118+F125+F132+F139+F146+F153+F180+F190</f>
        <v>250</v>
      </c>
      <c r="G14" s="28">
        <v>0</v>
      </c>
      <c r="H14" s="73"/>
      <c r="I14" s="24"/>
    </row>
    <row r="15" spans="1:9" s="3" customFormat="1" ht="18" customHeight="1">
      <c r="A15" s="60"/>
      <c r="B15" s="57"/>
      <c r="C15" s="27">
        <v>2019</v>
      </c>
      <c r="D15" s="36">
        <f>D75+D104+D173+D191</f>
        <v>6280.5</v>
      </c>
      <c r="E15" s="36">
        <f>E75+E104+E173+E191</f>
        <v>30.5</v>
      </c>
      <c r="F15" s="36">
        <f>F75+F104+F173+F191</f>
        <v>6250</v>
      </c>
      <c r="G15" s="13">
        <f>G75+G104+G173+G191</f>
        <v>0</v>
      </c>
      <c r="H15" s="48"/>
      <c r="I15" s="24"/>
    </row>
    <row r="16" spans="1:8" s="3" customFormat="1" ht="27" customHeight="1">
      <c r="A16" s="18" t="s">
        <v>62</v>
      </c>
      <c r="B16" s="102" t="s">
        <v>0</v>
      </c>
      <c r="C16" s="103"/>
      <c r="D16" s="103"/>
      <c r="E16" s="103"/>
      <c r="F16" s="103"/>
      <c r="G16" s="103"/>
      <c r="H16" s="104"/>
    </row>
    <row r="17" spans="1:8" s="3" customFormat="1" ht="19.5" customHeight="1">
      <c r="A17" s="70" t="s">
        <v>18</v>
      </c>
      <c r="B17" s="75" t="s">
        <v>7</v>
      </c>
      <c r="C17" s="8" t="s">
        <v>78</v>
      </c>
      <c r="D17" s="22">
        <f>D18+D20+D21+D22+D23</f>
        <v>0</v>
      </c>
      <c r="E17" s="22">
        <f>E18+E20+E21+E22+E23</f>
        <v>0</v>
      </c>
      <c r="F17" s="22">
        <f>F18+F20+F21+F22+F23</f>
        <v>0</v>
      </c>
      <c r="G17" s="15">
        <f>G18+G20+G21+G22+G23</f>
        <v>0</v>
      </c>
      <c r="H17" s="46" t="s">
        <v>54</v>
      </c>
    </row>
    <row r="18" spans="1:8" s="3" customFormat="1" ht="19.5" customHeight="1">
      <c r="A18" s="53"/>
      <c r="B18" s="76"/>
      <c r="C18" s="8">
        <v>2014</v>
      </c>
      <c r="D18" s="22">
        <f>E18+F18+G18</f>
        <v>0</v>
      </c>
      <c r="E18" s="22">
        <v>0</v>
      </c>
      <c r="F18" s="22">
        <v>0</v>
      </c>
      <c r="G18" s="15">
        <v>0</v>
      </c>
      <c r="H18" s="74"/>
    </row>
    <row r="19" spans="1:8" s="3" customFormat="1" ht="19.5" customHeight="1">
      <c r="A19" s="53"/>
      <c r="B19" s="76"/>
      <c r="C19" s="8">
        <v>2015</v>
      </c>
      <c r="D19" s="22" t="s">
        <v>43</v>
      </c>
      <c r="E19" s="22" t="s">
        <v>43</v>
      </c>
      <c r="F19" s="22" t="s">
        <v>43</v>
      </c>
      <c r="G19" s="15" t="s">
        <v>43</v>
      </c>
      <c r="H19" s="74"/>
    </row>
    <row r="20" spans="1:8" s="3" customFormat="1" ht="19.5" customHeight="1">
      <c r="A20" s="53"/>
      <c r="B20" s="76"/>
      <c r="C20" s="8">
        <v>2016</v>
      </c>
      <c r="D20" s="22">
        <f>E20+F20+G20</f>
        <v>0</v>
      </c>
      <c r="E20" s="22">
        <v>0</v>
      </c>
      <c r="F20" s="22">
        <v>0</v>
      </c>
      <c r="G20" s="15">
        <v>0</v>
      </c>
      <c r="H20" s="74"/>
    </row>
    <row r="21" spans="1:8" s="3" customFormat="1" ht="19.5" customHeight="1">
      <c r="A21" s="53"/>
      <c r="B21" s="76"/>
      <c r="C21" s="8">
        <v>2017</v>
      </c>
      <c r="D21" s="22">
        <f>E21+F21+G21</f>
        <v>0</v>
      </c>
      <c r="E21" s="22">
        <v>0</v>
      </c>
      <c r="F21" s="22">
        <v>0</v>
      </c>
      <c r="G21" s="15">
        <v>0</v>
      </c>
      <c r="H21" s="74"/>
    </row>
    <row r="22" spans="1:8" s="3" customFormat="1" ht="19.5" customHeight="1">
      <c r="A22" s="53"/>
      <c r="B22" s="76"/>
      <c r="C22" s="8">
        <v>2018</v>
      </c>
      <c r="D22" s="22">
        <f>E22+F22+G22</f>
        <v>0</v>
      </c>
      <c r="E22" s="23">
        <v>0</v>
      </c>
      <c r="F22" s="22">
        <v>0</v>
      </c>
      <c r="G22" s="15">
        <v>0</v>
      </c>
      <c r="H22" s="74"/>
    </row>
    <row r="23" spans="1:8" s="3" customFormat="1" ht="19.5" customHeight="1">
      <c r="A23" s="54"/>
      <c r="B23" s="77"/>
      <c r="C23" s="8">
        <v>2019</v>
      </c>
      <c r="D23" s="22">
        <f>E23+F23+G23</f>
        <v>0</v>
      </c>
      <c r="E23" s="22">
        <v>0</v>
      </c>
      <c r="F23" s="22">
        <v>0</v>
      </c>
      <c r="G23" s="15">
        <v>0</v>
      </c>
      <c r="H23" s="48"/>
    </row>
    <row r="24" spans="1:8" s="3" customFormat="1" ht="19.5" customHeight="1">
      <c r="A24" s="70" t="s">
        <v>19</v>
      </c>
      <c r="B24" s="75" t="s">
        <v>71</v>
      </c>
      <c r="C24" s="8" t="s">
        <v>78</v>
      </c>
      <c r="D24" s="23">
        <f>D25+D26+D27+D28+D29+D30</f>
        <v>37851.41281</v>
      </c>
      <c r="E24" s="23">
        <f>E25+E26+E27+E28+E29+E30</f>
        <v>36350.37655</v>
      </c>
      <c r="F24" s="23">
        <f>F25+F26+F27+F28+F29+F30</f>
        <v>1501.03626</v>
      </c>
      <c r="G24" s="11">
        <f>G25+G26+G27+G28+G29+G30</f>
        <v>0</v>
      </c>
      <c r="H24" s="46" t="s">
        <v>105</v>
      </c>
    </row>
    <row r="25" spans="1:8" s="3" customFormat="1" ht="19.5" customHeight="1">
      <c r="A25" s="53"/>
      <c r="B25" s="76"/>
      <c r="C25" s="8">
        <v>2014</v>
      </c>
      <c r="D25" s="23">
        <f aca="true" t="shared" si="1" ref="D25:D30">E25+F25+G25</f>
        <v>10087.81281</v>
      </c>
      <c r="E25" s="23" t="s">
        <v>63</v>
      </c>
      <c r="F25" s="22">
        <v>201.75626</v>
      </c>
      <c r="G25" s="22">
        <v>0</v>
      </c>
      <c r="H25" s="100"/>
    </row>
    <row r="26" spans="1:8" s="3" customFormat="1" ht="19.5" customHeight="1">
      <c r="A26" s="53"/>
      <c r="B26" s="76"/>
      <c r="C26" s="8">
        <v>2015</v>
      </c>
      <c r="D26" s="22">
        <f t="shared" si="1"/>
        <v>12271.28</v>
      </c>
      <c r="E26" s="22">
        <v>11281.85</v>
      </c>
      <c r="F26" s="22">
        <v>989.43</v>
      </c>
      <c r="G26" s="22">
        <v>0</v>
      </c>
      <c r="H26" s="100"/>
    </row>
    <row r="27" spans="1:8" s="3" customFormat="1" ht="19.5" customHeight="1">
      <c r="A27" s="53"/>
      <c r="B27" s="76"/>
      <c r="C27" s="8">
        <v>2016</v>
      </c>
      <c r="D27" s="22">
        <f t="shared" si="1"/>
        <v>10773.08</v>
      </c>
      <c r="E27" s="23">
        <v>10557.62</v>
      </c>
      <c r="F27" s="22">
        <v>215.46</v>
      </c>
      <c r="G27" s="22">
        <v>0</v>
      </c>
      <c r="H27" s="100"/>
    </row>
    <row r="28" spans="1:8" s="3" customFormat="1" ht="19.5" customHeight="1">
      <c r="A28" s="53"/>
      <c r="B28" s="76"/>
      <c r="C28" s="8">
        <v>2017</v>
      </c>
      <c r="D28" s="22">
        <f t="shared" si="1"/>
        <v>4719.240000000001</v>
      </c>
      <c r="E28" s="22">
        <v>4624.85</v>
      </c>
      <c r="F28" s="22">
        <v>94.39</v>
      </c>
      <c r="G28" s="22">
        <v>0</v>
      </c>
      <c r="H28" s="100"/>
    </row>
    <row r="29" spans="1:8" s="3" customFormat="1" ht="23.25" customHeight="1">
      <c r="A29" s="53"/>
      <c r="B29" s="76"/>
      <c r="C29" s="8">
        <v>2018</v>
      </c>
      <c r="D29" s="22">
        <f t="shared" si="1"/>
        <v>0</v>
      </c>
      <c r="E29" s="23">
        <v>0</v>
      </c>
      <c r="F29" s="22">
        <v>0</v>
      </c>
      <c r="G29" s="22">
        <v>0</v>
      </c>
      <c r="H29" s="100"/>
    </row>
    <row r="30" spans="1:8" s="3" customFormat="1" ht="21" customHeight="1">
      <c r="A30" s="54"/>
      <c r="B30" s="77"/>
      <c r="C30" s="8">
        <v>2019</v>
      </c>
      <c r="D30" s="22">
        <f t="shared" si="1"/>
        <v>0</v>
      </c>
      <c r="E30" s="22">
        <v>0</v>
      </c>
      <c r="F30" s="22">
        <v>0</v>
      </c>
      <c r="G30" s="15">
        <v>0</v>
      </c>
      <c r="H30" s="48"/>
    </row>
    <row r="31" spans="1:8" s="3" customFormat="1" ht="14.25" customHeight="1">
      <c r="A31" s="70" t="s">
        <v>23</v>
      </c>
      <c r="B31" s="75" t="s">
        <v>72</v>
      </c>
      <c r="C31" s="8" t="s">
        <v>78</v>
      </c>
      <c r="D31" s="23">
        <f>D32+D33+D34+D35+D36+D37</f>
        <v>0</v>
      </c>
      <c r="E31" s="23">
        <f>E32+E33+E34+E35+E36+E37</f>
        <v>0</v>
      </c>
      <c r="F31" s="23">
        <f>F32+F33+F34+F35+F36+F37</f>
        <v>0</v>
      </c>
      <c r="G31" s="11">
        <f>G32+G33+G34+G35+G36+G37</f>
        <v>0</v>
      </c>
      <c r="H31" s="46" t="s">
        <v>106</v>
      </c>
    </row>
    <row r="32" spans="1:8" s="3" customFormat="1" ht="14.25" customHeight="1">
      <c r="A32" s="53"/>
      <c r="B32" s="76"/>
      <c r="C32" s="8">
        <v>2014</v>
      </c>
      <c r="D32" s="23">
        <f>E32+F32+G32</f>
        <v>0</v>
      </c>
      <c r="E32" s="22">
        <f>F32+G32+H32</f>
        <v>0</v>
      </c>
      <c r="F32" s="22">
        <v>0</v>
      </c>
      <c r="G32" s="22">
        <v>0</v>
      </c>
      <c r="H32" s="74"/>
    </row>
    <row r="33" spans="1:8" s="3" customFormat="1" ht="14.25" customHeight="1">
      <c r="A33" s="53"/>
      <c r="B33" s="76"/>
      <c r="C33" s="8">
        <v>2015</v>
      </c>
      <c r="D33" s="22">
        <f>E33+F33+G33</f>
        <v>0</v>
      </c>
      <c r="E33" s="22">
        <v>0</v>
      </c>
      <c r="F33" s="22">
        <v>0</v>
      </c>
      <c r="G33" s="22">
        <v>0</v>
      </c>
      <c r="H33" s="74"/>
    </row>
    <row r="34" spans="1:8" s="3" customFormat="1" ht="14.25" customHeight="1">
      <c r="A34" s="53"/>
      <c r="B34" s="76"/>
      <c r="C34" s="8">
        <v>2016</v>
      </c>
      <c r="D34" s="22">
        <f>E34+F34+G34</f>
        <v>0</v>
      </c>
      <c r="E34" s="23">
        <v>0</v>
      </c>
      <c r="F34" s="22">
        <v>0</v>
      </c>
      <c r="G34" s="22">
        <v>0</v>
      </c>
      <c r="H34" s="74"/>
    </row>
    <row r="35" spans="1:8" s="3" customFormat="1" ht="14.25" customHeight="1">
      <c r="A35" s="53"/>
      <c r="B35" s="76"/>
      <c r="C35" s="8">
        <v>2017</v>
      </c>
      <c r="D35" s="22">
        <f>E35+F35+G35</f>
        <v>0</v>
      </c>
      <c r="E35" s="22">
        <v>0</v>
      </c>
      <c r="F35" s="22">
        <v>0</v>
      </c>
      <c r="G35" s="22">
        <v>0</v>
      </c>
      <c r="H35" s="74"/>
    </row>
    <row r="36" spans="1:8" s="3" customFormat="1" ht="14.25" customHeight="1">
      <c r="A36" s="53"/>
      <c r="B36" s="76"/>
      <c r="C36" s="8">
        <v>2018</v>
      </c>
      <c r="D36" s="22">
        <f>E36+F36+G36</f>
        <v>0</v>
      </c>
      <c r="E36" s="22">
        <f>F36+G36+H36</f>
        <v>0</v>
      </c>
      <c r="F36" s="22">
        <v>0</v>
      </c>
      <c r="G36" s="22">
        <v>0</v>
      </c>
      <c r="H36" s="74"/>
    </row>
    <row r="37" spans="1:8" s="3" customFormat="1" ht="25.5" customHeight="1">
      <c r="A37" s="54"/>
      <c r="B37" s="77"/>
      <c r="C37" s="8">
        <v>2019</v>
      </c>
      <c r="D37" s="22">
        <f>E37+F37+G37</f>
        <v>0</v>
      </c>
      <c r="E37" s="22">
        <f>F37+G37+H37</f>
        <v>0</v>
      </c>
      <c r="F37" s="22">
        <f>G37+H37+I37</f>
        <v>0</v>
      </c>
      <c r="G37" s="15">
        <f>H37+I37+J37</f>
        <v>0</v>
      </c>
      <c r="H37" s="48"/>
    </row>
    <row r="38" spans="1:8" s="3" customFormat="1" ht="14.25" customHeight="1">
      <c r="A38" s="70" t="s">
        <v>32</v>
      </c>
      <c r="B38" s="75" t="s">
        <v>100</v>
      </c>
      <c r="C38" s="8" t="s">
        <v>78</v>
      </c>
      <c r="D38" s="23">
        <f>D39+D40+D41+D42+D43+D44</f>
        <v>138300.72011</v>
      </c>
      <c r="E38" s="23">
        <f>E39+E40+E41+E42+E43+E44</f>
        <v>124645.66208</v>
      </c>
      <c r="F38" s="23">
        <f>F39+F40+F41+F42+F43+F44</f>
        <v>13655.05803</v>
      </c>
      <c r="G38" s="11">
        <f>G39+G40+G41+G42+G43+G44</f>
        <v>0</v>
      </c>
      <c r="H38" s="46" t="s">
        <v>107</v>
      </c>
    </row>
    <row r="39" spans="1:8" s="3" customFormat="1" ht="14.25" customHeight="1">
      <c r="A39" s="53"/>
      <c r="B39" s="82"/>
      <c r="C39" s="8">
        <v>2014</v>
      </c>
      <c r="D39" s="23">
        <f>E39+F39+G39</f>
        <v>28209.42408</v>
      </c>
      <c r="E39" s="23" t="s">
        <v>64</v>
      </c>
      <c r="F39" s="38">
        <v>2970</v>
      </c>
      <c r="G39" s="23">
        <v>0</v>
      </c>
      <c r="H39" s="105"/>
    </row>
    <row r="40" spans="1:8" s="3" customFormat="1" ht="14.25" customHeight="1">
      <c r="A40" s="53"/>
      <c r="B40" s="82"/>
      <c r="C40" s="8">
        <v>2015</v>
      </c>
      <c r="D40" s="23">
        <f>E40+F40</f>
        <v>72428.03103</v>
      </c>
      <c r="E40" s="23" t="s">
        <v>68</v>
      </c>
      <c r="F40" s="22" t="s">
        <v>69</v>
      </c>
      <c r="G40" s="23">
        <v>0</v>
      </c>
      <c r="H40" s="105"/>
    </row>
    <row r="41" spans="1:8" s="3" customFormat="1" ht="14.25" customHeight="1">
      <c r="A41" s="53"/>
      <c r="B41" s="82"/>
      <c r="C41" s="8">
        <v>2016</v>
      </c>
      <c r="D41" s="23">
        <f>E41+F41</f>
        <v>37663.265</v>
      </c>
      <c r="E41" s="23" t="s">
        <v>76</v>
      </c>
      <c r="F41" s="22">
        <v>753.265</v>
      </c>
      <c r="G41" s="23">
        <v>0</v>
      </c>
      <c r="H41" s="105"/>
    </row>
    <row r="42" spans="1:8" s="3" customFormat="1" ht="14.25" customHeight="1">
      <c r="A42" s="53"/>
      <c r="B42" s="82"/>
      <c r="C42" s="8">
        <v>2017</v>
      </c>
      <c r="D42" s="23">
        <f>E42+F42+G42</f>
        <v>0</v>
      </c>
      <c r="E42" s="23">
        <v>0</v>
      </c>
      <c r="F42" s="22">
        <v>0</v>
      </c>
      <c r="G42" s="23">
        <v>0</v>
      </c>
      <c r="H42" s="105"/>
    </row>
    <row r="43" spans="1:8" s="3" customFormat="1" ht="14.25" customHeight="1">
      <c r="A43" s="53"/>
      <c r="B43" s="82"/>
      <c r="C43" s="8">
        <v>2018</v>
      </c>
      <c r="D43" s="23">
        <f>E43+F43+G43</f>
        <v>0</v>
      </c>
      <c r="E43" s="23">
        <v>0</v>
      </c>
      <c r="F43" s="22">
        <v>0</v>
      </c>
      <c r="G43" s="23">
        <v>0</v>
      </c>
      <c r="H43" s="105"/>
    </row>
    <row r="44" spans="1:8" s="3" customFormat="1" ht="14.25" customHeight="1">
      <c r="A44" s="54"/>
      <c r="B44" s="77"/>
      <c r="C44" s="8">
        <v>2019</v>
      </c>
      <c r="D44" s="22">
        <f>E44+F44+G44</f>
        <v>0</v>
      </c>
      <c r="E44" s="22">
        <f>F44+G44+H44</f>
        <v>0</v>
      </c>
      <c r="F44" s="22">
        <f>G44+H44+I44</f>
        <v>0</v>
      </c>
      <c r="G44" s="15">
        <f>H44+I44+J44</f>
        <v>0</v>
      </c>
      <c r="H44" s="48"/>
    </row>
    <row r="45" spans="1:8" s="3" customFormat="1" ht="17.25" customHeight="1">
      <c r="A45" s="70" t="s">
        <v>33</v>
      </c>
      <c r="B45" s="75" t="s">
        <v>101</v>
      </c>
      <c r="C45" s="8" t="s">
        <v>78</v>
      </c>
      <c r="D45" s="23">
        <f>D46+D47+D48+D49+D50+D51</f>
        <v>102.1</v>
      </c>
      <c r="E45" s="23">
        <f>E46+E47+E48+E49+E50+E51</f>
        <v>100</v>
      </c>
      <c r="F45" s="23">
        <f>F46+F47+F48+F49+F50+F51</f>
        <v>2.1</v>
      </c>
      <c r="G45" s="11">
        <f>G46+G47+G48+G49+G50+G51</f>
        <v>0</v>
      </c>
      <c r="H45" s="46" t="s">
        <v>108</v>
      </c>
    </row>
    <row r="46" spans="1:8" s="3" customFormat="1" ht="17.25" customHeight="1">
      <c r="A46" s="53"/>
      <c r="B46" s="82"/>
      <c r="C46" s="8">
        <v>2014</v>
      </c>
      <c r="D46" s="23">
        <f>E46+F46+G46</f>
        <v>0</v>
      </c>
      <c r="E46" s="23">
        <v>0</v>
      </c>
      <c r="F46" s="22">
        <v>0</v>
      </c>
      <c r="G46" s="10" t="s">
        <v>65</v>
      </c>
      <c r="H46" s="74"/>
    </row>
    <row r="47" spans="1:8" s="3" customFormat="1" ht="17.25" customHeight="1">
      <c r="A47" s="53"/>
      <c r="B47" s="82"/>
      <c r="C47" s="8">
        <v>2015</v>
      </c>
      <c r="D47" s="23">
        <v>0</v>
      </c>
      <c r="E47" s="23">
        <v>0</v>
      </c>
      <c r="F47" s="22">
        <v>0</v>
      </c>
      <c r="G47" s="10" t="s">
        <v>65</v>
      </c>
      <c r="H47" s="74"/>
    </row>
    <row r="48" spans="1:8" s="3" customFormat="1" ht="14.25" customHeight="1">
      <c r="A48" s="53"/>
      <c r="B48" s="82"/>
      <c r="C48" s="8">
        <v>2016</v>
      </c>
      <c r="D48" s="23">
        <f>E48+F48+G48</f>
        <v>0</v>
      </c>
      <c r="E48" s="23">
        <v>0</v>
      </c>
      <c r="F48" s="22">
        <v>0</v>
      </c>
      <c r="G48" s="10" t="s">
        <v>65</v>
      </c>
      <c r="H48" s="74"/>
    </row>
    <row r="49" spans="1:8" s="3" customFormat="1" ht="17.25" customHeight="1">
      <c r="A49" s="53"/>
      <c r="B49" s="82"/>
      <c r="C49" s="8">
        <v>2017</v>
      </c>
      <c r="D49" s="23">
        <f>E49+F49+G49</f>
        <v>102.1</v>
      </c>
      <c r="E49" s="23">
        <v>100</v>
      </c>
      <c r="F49" s="22">
        <v>2.1</v>
      </c>
      <c r="G49" s="15">
        <v>0</v>
      </c>
      <c r="H49" s="74"/>
    </row>
    <row r="50" spans="1:8" s="3" customFormat="1" ht="17.25" customHeight="1">
      <c r="A50" s="53"/>
      <c r="B50" s="82"/>
      <c r="C50" s="8">
        <v>2018</v>
      </c>
      <c r="D50" s="23">
        <f>E50+F50+G50</f>
        <v>0</v>
      </c>
      <c r="E50" s="23">
        <v>0</v>
      </c>
      <c r="F50" s="22">
        <v>0</v>
      </c>
      <c r="G50" s="15">
        <v>0</v>
      </c>
      <c r="H50" s="74"/>
    </row>
    <row r="51" spans="1:8" s="3" customFormat="1" ht="17.25" customHeight="1">
      <c r="A51" s="54"/>
      <c r="B51" s="77"/>
      <c r="C51" s="8">
        <v>2019</v>
      </c>
      <c r="D51" s="22">
        <f>E51+F51+G51</f>
        <v>0</v>
      </c>
      <c r="E51" s="22">
        <f>F51+G51+H51</f>
        <v>0</v>
      </c>
      <c r="F51" s="22">
        <f>G51+H51+I51</f>
        <v>0</v>
      </c>
      <c r="G51" s="15">
        <f>H51+I51+J51</f>
        <v>0</v>
      </c>
      <c r="H51" s="48"/>
    </row>
    <row r="52" spans="1:8" s="3" customFormat="1" ht="24.75" customHeight="1">
      <c r="A52" s="90" t="s">
        <v>70</v>
      </c>
      <c r="B52" s="93" t="s">
        <v>102</v>
      </c>
      <c r="C52" s="8" t="s">
        <v>78</v>
      </c>
      <c r="D52" s="23">
        <f>D53+D54+D55+D56+D57+D58</f>
        <v>1428.1213</v>
      </c>
      <c r="E52" s="23">
        <f>E53+E54+E55+E56+E57+E58</f>
        <v>1398.8012899999999</v>
      </c>
      <c r="F52" s="23">
        <f>F53+F54+F55+F56+F57+F58</f>
        <v>29.32001</v>
      </c>
      <c r="G52" s="11">
        <f>G53+G54+G55+G56+G57+G58</f>
        <v>0</v>
      </c>
      <c r="H52" s="46" t="s">
        <v>46</v>
      </c>
    </row>
    <row r="53" spans="1:8" s="3" customFormat="1" ht="24.75" customHeight="1">
      <c r="A53" s="91"/>
      <c r="B53" s="94"/>
      <c r="C53" s="8">
        <v>2014</v>
      </c>
      <c r="D53" s="23">
        <f>E53+F53+G53</f>
        <v>780.216</v>
      </c>
      <c r="E53" s="23" t="s">
        <v>66</v>
      </c>
      <c r="F53" s="22">
        <v>16.361</v>
      </c>
      <c r="G53" s="15">
        <v>0</v>
      </c>
      <c r="H53" s="47"/>
    </row>
    <row r="54" spans="1:8" s="3" customFormat="1" ht="24.75" customHeight="1">
      <c r="A54" s="91"/>
      <c r="B54" s="94"/>
      <c r="C54" s="8">
        <v>2015</v>
      </c>
      <c r="D54" s="23">
        <v>0</v>
      </c>
      <c r="E54" s="22">
        <v>0</v>
      </c>
      <c r="F54" s="22">
        <v>0</v>
      </c>
      <c r="G54" s="15">
        <v>0</v>
      </c>
      <c r="H54" s="47"/>
    </row>
    <row r="55" spans="1:8" s="3" customFormat="1" ht="24.75" customHeight="1">
      <c r="A55" s="91"/>
      <c r="B55" s="94"/>
      <c r="C55" s="8">
        <v>2016</v>
      </c>
      <c r="D55" s="23">
        <f>E55+F55+G55</f>
        <v>647.9053</v>
      </c>
      <c r="E55" s="23">
        <v>634.94629</v>
      </c>
      <c r="F55" s="22">
        <v>12.95901</v>
      </c>
      <c r="G55" s="15">
        <v>0</v>
      </c>
      <c r="H55" s="47"/>
    </row>
    <row r="56" spans="1:8" s="3" customFormat="1" ht="24.75" customHeight="1">
      <c r="A56" s="91"/>
      <c r="B56" s="94"/>
      <c r="C56" s="8">
        <v>2017</v>
      </c>
      <c r="D56" s="23">
        <f>E56+F56+G56</f>
        <v>0</v>
      </c>
      <c r="E56" s="23">
        <v>0</v>
      </c>
      <c r="F56" s="22">
        <v>0</v>
      </c>
      <c r="G56" s="15">
        <v>0</v>
      </c>
      <c r="H56" s="47"/>
    </row>
    <row r="57" spans="1:8" s="3" customFormat="1" ht="24.75" customHeight="1">
      <c r="A57" s="91"/>
      <c r="B57" s="94"/>
      <c r="C57" s="8">
        <v>2018</v>
      </c>
      <c r="D57" s="23">
        <f>E57+F57+G57</f>
        <v>0</v>
      </c>
      <c r="E57" s="23">
        <v>0</v>
      </c>
      <c r="F57" s="22">
        <v>0</v>
      </c>
      <c r="G57" s="15">
        <v>0</v>
      </c>
      <c r="H57" s="47"/>
    </row>
    <row r="58" spans="1:8" s="3" customFormat="1" ht="24.75" customHeight="1">
      <c r="A58" s="92"/>
      <c r="B58" s="95"/>
      <c r="C58" s="8">
        <v>2019</v>
      </c>
      <c r="D58" s="22">
        <f>E58+F58+G58</f>
        <v>0</v>
      </c>
      <c r="E58" s="22">
        <f>F58+G58+H58</f>
        <v>0</v>
      </c>
      <c r="F58" s="22">
        <f>G58+H58+I58</f>
        <v>0</v>
      </c>
      <c r="G58" s="15">
        <f>H58+I58+J58</f>
        <v>0</v>
      </c>
      <c r="H58" s="48"/>
    </row>
    <row r="59" spans="1:8" s="3" customFormat="1" ht="20.25" customHeight="1">
      <c r="A59" s="90" t="s">
        <v>75</v>
      </c>
      <c r="B59" s="75" t="s">
        <v>99</v>
      </c>
      <c r="C59" s="8" t="s">
        <v>78</v>
      </c>
      <c r="D59" s="23">
        <f>D60+D61+D62+D63+D64+D65</f>
        <v>1500</v>
      </c>
      <c r="E59" s="23">
        <f>E60+E61+E62+E63+E64+E65</f>
        <v>0</v>
      </c>
      <c r="F59" s="23">
        <f>F60+F61+F62+F63+F64+F65</f>
        <v>1500</v>
      </c>
      <c r="G59" s="11">
        <f>G60+G61+G62+G63+G64+G65</f>
        <v>0</v>
      </c>
      <c r="H59" s="46" t="s">
        <v>45</v>
      </c>
    </row>
    <row r="60" spans="1:8" s="3" customFormat="1" ht="20.25" customHeight="1">
      <c r="A60" s="91"/>
      <c r="B60" s="82"/>
      <c r="C60" s="8">
        <v>2014</v>
      </c>
      <c r="D60" s="23">
        <v>0</v>
      </c>
      <c r="E60" s="23">
        <v>0</v>
      </c>
      <c r="F60" s="22">
        <v>0</v>
      </c>
      <c r="G60" s="15">
        <v>0</v>
      </c>
      <c r="H60" s="105"/>
    </row>
    <row r="61" spans="1:8" s="3" customFormat="1" ht="20.25" customHeight="1">
      <c r="A61" s="91"/>
      <c r="B61" s="82"/>
      <c r="C61" s="8">
        <v>2015</v>
      </c>
      <c r="D61" s="23">
        <v>0</v>
      </c>
      <c r="E61" s="22">
        <v>0</v>
      </c>
      <c r="F61" s="22">
        <v>0</v>
      </c>
      <c r="G61" s="15">
        <v>0</v>
      </c>
      <c r="H61" s="105"/>
    </row>
    <row r="62" spans="1:8" s="3" customFormat="1" ht="20.25" customHeight="1">
      <c r="A62" s="91"/>
      <c r="B62" s="82"/>
      <c r="C62" s="8">
        <v>2016</v>
      </c>
      <c r="D62" s="23">
        <f>E62+F62+G62</f>
        <v>0</v>
      </c>
      <c r="E62" s="23">
        <v>0</v>
      </c>
      <c r="F62" s="22">
        <v>0</v>
      </c>
      <c r="G62" s="15">
        <v>0</v>
      </c>
      <c r="H62" s="105"/>
    </row>
    <row r="63" spans="1:8" s="3" customFormat="1" ht="20.25" customHeight="1">
      <c r="A63" s="91"/>
      <c r="B63" s="82"/>
      <c r="C63" s="8">
        <v>2017</v>
      </c>
      <c r="D63" s="23">
        <f>E63+F63+G63</f>
        <v>1500</v>
      </c>
      <c r="E63" s="23">
        <v>0</v>
      </c>
      <c r="F63" s="22">
        <v>1500</v>
      </c>
      <c r="G63" s="15">
        <v>0</v>
      </c>
      <c r="H63" s="105"/>
    </row>
    <row r="64" spans="1:8" s="3" customFormat="1" ht="20.25" customHeight="1">
      <c r="A64" s="91"/>
      <c r="B64" s="82"/>
      <c r="C64" s="8">
        <v>2018</v>
      </c>
      <c r="D64" s="23">
        <v>0</v>
      </c>
      <c r="E64" s="23">
        <v>0</v>
      </c>
      <c r="F64" s="22">
        <v>0</v>
      </c>
      <c r="G64" s="15">
        <v>0</v>
      </c>
      <c r="H64" s="105"/>
    </row>
    <row r="65" spans="1:8" s="3" customFormat="1" ht="20.25" customHeight="1">
      <c r="A65" s="92"/>
      <c r="B65" s="77"/>
      <c r="C65" s="8">
        <v>2019</v>
      </c>
      <c r="D65" s="22">
        <f>E65+F65+G65</f>
        <v>0</v>
      </c>
      <c r="E65" s="23">
        <v>0</v>
      </c>
      <c r="F65" s="22">
        <v>0</v>
      </c>
      <c r="G65" s="15">
        <v>0</v>
      </c>
      <c r="H65" s="48"/>
    </row>
    <row r="66" spans="1:8" s="3" customFormat="1" ht="31.5" customHeight="1">
      <c r="A66" s="49" t="s">
        <v>94</v>
      </c>
      <c r="B66" s="75" t="s">
        <v>103</v>
      </c>
      <c r="C66" s="8">
        <v>2017</v>
      </c>
      <c r="D66" s="22">
        <f>E66+F66+G66</f>
        <v>30.5</v>
      </c>
      <c r="E66" s="23">
        <v>30.5</v>
      </c>
      <c r="F66" s="22">
        <v>0</v>
      </c>
      <c r="G66" s="15">
        <v>0</v>
      </c>
      <c r="H66" s="46" t="s">
        <v>97</v>
      </c>
    </row>
    <row r="67" spans="1:8" s="3" customFormat="1" ht="24" customHeight="1">
      <c r="A67" s="50"/>
      <c r="B67" s="107"/>
      <c r="C67" s="8">
        <v>2018</v>
      </c>
      <c r="D67" s="22">
        <f>E67+F67+G67</f>
        <v>30.5</v>
      </c>
      <c r="E67" s="23">
        <v>30.5</v>
      </c>
      <c r="F67" s="22">
        <v>0</v>
      </c>
      <c r="G67" s="15">
        <v>0</v>
      </c>
      <c r="H67" s="47"/>
    </row>
    <row r="68" spans="1:8" s="3" customFormat="1" ht="39" customHeight="1">
      <c r="A68" s="51"/>
      <c r="B68" s="77"/>
      <c r="C68" s="8">
        <v>2019</v>
      </c>
      <c r="D68" s="22">
        <f>E68+F68+G68</f>
        <v>30.5</v>
      </c>
      <c r="E68" s="23">
        <v>30.5</v>
      </c>
      <c r="F68" s="22">
        <v>0</v>
      </c>
      <c r="G68" s="15">
        <v>0</v>
      </c>
      <c r="H68" s="48"/>
    </row>
    <row r="69" spans="1:8" s="3" customFormat="1" ht="15" customHeight="1">
      <c r="A69" s="52"/>
      <c r="B69" s="55" t="s">
        <v>55</v>
      </c>
      <c r="C69" s="27" t="s">
        <v>78</v>
      </c>
      <c r="D69" s="36">
        <f>D17+D24+D31+D38+D45+D59+D52+D66+D67+D68</f>
        <v>179273.85422</v>
      </c>
      <c r="E69" s="36">
        <f>E17+E24+E31+E38+E45+E59+E52+E66+E67+E68</f>
        <v>162586.33992</v>
      </c>
      <c r="F69" s="36">
        <f>F17+F24+F31+F38+F45+F59+F52</f>
        <v>16687.5143</v>
      </c>
      <c r="G69" s="13">
        <f>G70+G71+G72+G73+G74</f>
        <v>0</v>
      </c>
      <c r="H69" s="61"/>
    </row>
    <row r="70" spans="1:8" s="3" customFormat="1" ht="15" customHeight="1">
      <c r="A70" s="53"/>
      <c r="B70" s="56"/>
      <c r="C70" s="27">
        <v>2014</v>
      </c>
      <c r="D70" s="36">
        <f>E70+F70+G70</f>
        <v>39077.45289</v>
      </c>
      <c r="E70" s="36">
        <f>E18+E25+E32+E39+E46+E53+E60</f>
        <v>35889.33563</v>
      </c>
      <c r="F70" s="36">
        <f>F18+F25+F32+F39+F46+F53+F60</f>
        <v>3188.11726</v>
      </c>
      <c r="G70" s="13">
        <f>G18+G32+G39+G60</f>
        <v>0</v>
      </c>
      <c r="H70" s="47"/>
    </row>
    <row r="71" spans="1:8" s="3" customFormat="1" ht="15" customHeight="1">
      <c r="A71" s="53"/>
      <c r="B71" s="56"/>
      <c r="C71" s="27">
        <v>2015</v>
      </c>
      <c r="D71" s="36">
        <f>E71+F71</f>
        <v>84699.31103000001</v>
      </c>
      <c r="E71" s="36">
        <f>E26+E33+E40</f>
        <v>73778.088</v>
      </c>
      <c r="F71" s="36">
        <f>F26+F33+F40</f>
        <v>10921.223030000001</v>
      </c>
      <c r="G71" s="13">
        <f>G33</f>
        <v>0</v>
      </c>
      <c r="H71" s="47"/>
    </row>
    <row r="72" spans="1:8" s="3" customFormat="1" ht="15" customHeight="1">
      <c r="A72" s="53"/>
      <c r="B72" s="56"/>
      <c r="C72" s="27">
        <v>2016</v>
      </c>
      <c r="D72" s="36">
        <f>E72+F72+G72</f>
        <v>49084.2503</v>
      </c>
      <c r="E72" s="36">
        <f>E20+E27+E34+E41+E48+E62+E55</f>
        <v>48102.56629</v>
      </c>
      <c r="F72" s="36">
        <f>F20+F27+F34+F41+F48+F62+F55</f>
        <v>981.6840100000001</v>
      </c>
      <c r="G72" s="13">
        <f>G20+G34+G41+G62</f>
        <v>0</v>
      </c>
      <c r="H72" s="47"/>
    </row>
    <row r="73" spans="1:8" s="3" customFormat="1" ht="15" customHeight="1">
      <c r="A73" s="53"/>
      <c r="B73" s="56"/>
      <c r="C73" s="27">
        <v>2017</v>
      </c>
      <c r="D73" s="36">
        <f>E73+F73+G73</f>
        <v>6351.84</v>
      </c>
      <c r="E73" s="36">
        <f>E21+E28+E35+E42+E49+E63+E56+E66</f>
        <v>4755.35</v>
      </c>
      <c r="F73" s="36">
        <f>F21+F28+F35+F42+F49+F63+F56+F66</f>
        <v>1596.49</v>
      </c>
      <c r="G73" s="13">
        <f>G21+G42+G35+G49+G63</f>
        <v>0</v>
      </c>
      <c r="H73" s="47"/>
    </row>
    <row r="74" spans="1:8" s="3" customFormat="1" ht="15" customHeight="1">
      <c r="A74" s="53"/>
      <c r="B74" s="56"/>
      <c r="C74" s="27">
        <v>2018</v>
      </c>
      <c r="D74" s="36">
        <f>E74+F74+G74</f>
        <v>30.5</v>
      </c>
      <c r="E74" s="36">
        <f>E22+E29+E36+E43+E50+E57+E64+E67</f>
        <v>30.5</v>
      </c>
      <c r="F74" s="36">
        <f>F22+F35+F43+F50+F64+F64</f>
        <v>0</v>
      </c>
      <c r="G74" s="13">
        <f>G22+G35+G43+G50+G64</f>
        <v>0</v>
      </c>
      <c r="H74" s="48"/>
    </row>
    <row r="75" spans="1:8" s="3" customFormat="1" ht="15" customHeight="1">
      <c r="A75" s="54"/>
      <c r="B75" s="57"/>
      <c r="C75" s="27">
        <v>2019</v>
      </c>
      <c r="D75" s="36">
        <f>E75+F75+G75</f>
        <v>30.5</v>
      </c>
      <c r="E75" s="36">
        <f>E23+E30+E37+E44+E51+E58+E65+E68</f>
        <v>30.5</v>
      </c>
      <c r="F75" s="37">
        <v>0</v>
      </c>
      <c r="G75" s="28">
        <v>0</v>
      </c>
      <c r="H75" s="33"/>
    </row>
    <row r="76" spans="1:8" s="3" customFormat="1" ht="17.25" customHeight="1">
      <c r="A76" s="39" t="s">
        <v>8</v>
      </c>
      <c r="B76" s="78" t="s">
        <v>56</v>
      </c>
      <c r="C76" s="79"/>
      <c r="D76" s="79"/>
      <c r="E76" s="79"/>
      <c r="F76" s="79"/>
      <c r="G76" s="79"/>
      <c r="H76" s="80"/>
    </row>
    <row r="77" spans="1:8" s="3" customFormat="1" ht="21" customHeight="1">
      <c r="A77" s="70" t="s">
        <v>20</v>
      </c>
      <c r="B77" s="75" t="s">
        <v>73</v>
      </c>
      <c r="C77" s="8" t="s">
        <v>78</v>
      </c>
      <c r="D77" s="11">
        <f>D78+D79+D80+D81+D82+D83</f>
        <v>25215.850619999997</v>
      </c>
      <c r="E77" s="11">
        <f>E78+E79+E80+E81+E82+E83</f>
        <v>24711.5336</v>
      </c>
      <c r="F77" s="11">
        <f>F78+F79+F80+F81+F82+F83</f>
        <v>504.31702</v>
      </c>
      <c r="G77" s="11">
        <f>G78+G79+G80+G81+G82+G83</f>
        <v>0</v>
      </c>
      <c r="H77" s="46" t="s">
        <v>47</v>
      </c>
    </row>
    <row r="78" spans="1:8" s="3" customFormat="1" ht="21" customHeight="1">
      <c r="A78" s="71"/>
      <c r="B78" s="63"/>
      <c r="C78" s="8">
        <v>2014</v>
      </c>
      <c r="D78" s="11">
        <v>0</v>
      </c>
      <c r="E78" s="11">
        <v>0</v>
      </c>
      <c r="F78" s="15">
        <v>0</v>
      </c>
      <c r="G78" s="15">
        <v>0</v>
      </c>
      <c r="H78" s="53"/>
    </row>
    <row r="79" spans="1:8" s="3" customFormat="1" ht="21" customHeight="1">
      <c r="A79" s="71"/>
      <c r="B79" s="63"/>
      <c r="C79" s="8">
        <v>2015</v>
      </c>
      <c r="D79" s="11">
        <v>0</v>
      </c>
      <c r="E79" s="11">
        <v>0</v>
      </c>
      <c r="F79" s="15">
        <v>0</v>
      </c>
      <c r="G79" s="15">
        <v>0</v>
      </c>
      <c r="H79" s="53"/>
    </row>
    <row r="80" spans="1:8" s="3" customFormat="1" ht="21" customHeight="1">
      <c r="A80" s="71"/>
      <c r="B80" s="63"/>
      <c r="C80" s="8">
        <v>2016</v>
      </c>
      <c r="D80" s="11">
        <f>E80+F80+G80</f>
        <v>25215.850619999997</v>
      </c>
      <c r="E80" s="11">
        <v>24711.5336</v>
      </c>
      <c r="F80" s="15">
        <v>504.31702</v>
      </c>
      <c r="G80" s="15">
        <v>0</v>
      </c>
      <c r="H80" s="53"/>
    </row>
    <row r="81" spans="1:8" s="3" customFormat="1" ht="21" customHeight="1">
      <c r="A81" s="71"/>
      <c r="B81" s="63"/>
      <c r="C81" s="8">
        <v>2017</v>
      </c>
      <c r="D81" s="11">
        <f>E81+F81+G81</f>
        <v>0</v>
      </c>
      <c r="E81" s="11">
        <v>0</v>
      </c>
      <c r="F81" s="11">
        <v>0</v>
      </c>
      <c r="G81" s="15">
        <v>0</v>
      </c>
      <c r="H81" s="53"/>
    </row>
    <row r="82" spans="1:8" s="3" customFormat="1" ht="21" customHeight="1">
      <c r="A82" s="72"/>
      <c r="B82" s="63"/>
      <c r="C82" s="8">
        <v>2018</v>
      </c>
      <c r="D82" s="11">
        <f>E82+F82+G82</f>
        <v>0</v>
      </c>
      <c r="E82" s="11">
        <v>0</v>
      </c>
      <c r="F82" s="11">
        <v>0</v>
      </c>
      <c r="G82" s="15">
        <v>0</v>
      </c>
      <c r="H82" s="53"/>
    </row>
    <row r="83" spans="1:8" s="3" customFormat="1" ht="21" customHeight="1">
      <c r="A83" s="60"/>
      <c r="B83" s="64"/>
      <c r="C83" s="8">
        <v>2019</v>
      </c>
      <c r="D83" s="15">
        <f>E83+F83+G83</f>
        <v>0</v>
      </c>
      <c r="E83" s="11">
        <v>0</v>
      </c>
      <c r="F83" s="15">
        <v>0</v>
      </c>
      <c r="G83" s="15">
        <v>0</v>
      </c>
      <c r="H83" s="54"/>
    </row>
    <row r="84" spans="1:8" s="3" customFormat="1" ht="18.75" customHeight="1">
      <c r="A84" s="70" t="s">
        <v>21</v>
      </c>
      <c r="B84" s="62" t="s">
        <v>74</v>
      </c>
      <c r="C84" s="8" t="s">
        <v>78</v>
      </c>
      <c r="D84" s="11">
        <f>D85+D86+D87+D88+D89+D90</f>
        <v>1421.6019999999999</v>
      </c>
      <c r="E84" s="11">
        <f>E85+E86+E87+E88+E89+E90</f>
        <v>1393.16922</v>
      </c>
      <c r="F84" s="11">
        <f>F85+F86+F87+F88+F89+F90</f>
        <v>28.43278</v>
      </c>
      <c r="G84" s="11">
        <f>G85+G86+G87+G88+G89+G90</f>
        <v>0</v>
      </c>
      <c r="H84" s="46" t="s">
        <v>110</v>
      </c>
    </row>
    <row r="85" spans="1:8" s="3" customFormat="1" ht="18.75" customHeight="1">
      <c r="A85" s="59"/>
      <c r="B85" s="63"/>
      <c r="C85" s="8">
        <v>2014</v>
      </c>
      <c r="D85" s="11">
        <f>E85+F85</f>
        <v>409.184</v>
      </c>
      <c r="E85" s="7" t="s">
        <v>42</v>
      </c>
      <c r="F85" s="15">
        <v>8.184</v>
      </c>
      <c r="G85" s="15">
        <f>G86+G87+G88+G89</f>
        <v>0</v>
      </c>
      <c r="H85" s="74"/>
    </row>
    <row r="86" spans="1:8" s="3" customFormat="1" ht="18.75" customHeight="1">
      <c r="A86" s="59"/>
      <c r="B86" s="63"/>
      <c r="C86" s="8">
        <v>2015</v>
      </c>
      <c r="D86" s="11">
        <v>0</v>
      </c>
      <c r="E86" s="11">
        <v>0</v>
      </c>
      <c r="F86" s="15">
        <v>0</v>
      </c>
      <c r="G86" s="15">
        <v>0</v>
      </c>
      <c r="H86" s="74"/>
    </row>
    <row r="87" spans="1:8" s="3" customFormat="1" ht="18.75" customHeight="1">
      <c r="A87" s="59"/>
      <c r="B87" s="63"/>
      <c r="C87" s="8">
        <v>2016</v>
      </c>
      <c r="D87" s="11">
        <f>E87+F87+G87</f>
        <v>390.989</v>
      </c>
      <c r="E87" s="7" t="s">
        <v>77</v>
      </c>
      <c r="F87" s="15">
        <v>7.81978</v>
      </c>
      <c r="G87" s="15">
        <v>0</v>
      </c>
      <c r="H87" s="74"/>
    </row>
    <row r="88" spans="1:8" s="3" customFormat="1" ht="18.75" customHeight="1">
      <c r="A88" s="59"/>
      <c r="B88" s="63"/>
      <c r="C88" s="8">
        <v>2017</v>
      </c>
      <c r="D88" s="11">
        <f>E88+F88+G88</f>
        <v>621.429</v>
      </c>
      <c r="E88" s="7" t="s">
        <v>90</v>
      </c>
      <c r="F88" s="15">
        <v>12.429</v>
      </c>
      <c r="G88" s="15">
        <v>0</v>
      </c>
      <c r="H88" s="74"/>
    </row>
    <row r="89" spans="1:8" ht="18.75" customHeight="1">
      <c r="A89" s="59"/>
      <c r="B89" s="63"/>
      <c r="C89" s="8">
        <v>2018</v>
      </c>
      <c r="D89" s="11">
        <f>E89+F89+G89</f>
        <v>0</v>
      </c>
      <c r="E89" s="7" t="s">
        <v>98</v>
      </c>
      <c r="F89" s="15">
        <v>0</v>
      </c>
      <c r="G89" s="15">
        <v>0</v>
      </c>
      <c r="H89" s="74"/>
    </row>
    <row r="90" spans="1:8" ht="18.75" customHeight="1">
      <c r="A90" s="60"/>
      <c r="B90" s="64"/>
      <c r="C90" s="8">
        <v>2019</v>
      </c>
      <c r="D90" s="15">
        <f>E90+F90+G90</f>
        <v>0</v>
      </c>
      <c r="E90" s="11">
        <v>0</v>
      </c>
      <c r="F90" s="15">
        <v>0</v>
      </c>
      <c r="G90" s="15">
        <v>0</v>
      </c>
      <c r="H90" s="48"/>
    </row>
    <row r="91" spans="1:8" ht="18.75" customHeight="1">
      <c r="A91" s="70" t="s">
        <v>22</v>
      </c>
      <c r="B91" s="75" t="s">
        <v>27</v>
      </c>
      <c r="C91" s="8" t="s">
        <v>78</v>
      </c>
      <c r="D91" s="11">
        <f>D92+D93+D94+D95+D96+D97</f>
        <v>0</v>
      </c>
      <c r="E91" s="11">
        <f>E92+E93+E94+E95+E96+E97</f>
        <v>0</v>
      </c>
      <c r="F91" s="11">
        <f>F92+F93+F94+F95+F96+F97</f>
        <v>0</v>
      </c>
      <c r="G91" s="11">
        <f>G92+G93+G94+G95+G96+G97</f>
        <v>0</v>
      </c>
      <c r="H91" s="46" t="s">
        <v>48</v>
      </c>
    </row>
    <row r="92" spans="1:8" ht="18.75" customHeight="1">
      <c r="A92" s="59"/>
      <c r="B92" s="63"/>
      <c r="C92" s="8">
        <v>2014</v>
      </c>
      <c r="D92" s="11">
        <v>0</v>
      </c>
      <c r="E92" s="11">
        <v>0</v>
      </c>
      <c r="F92" s="11">
        <v>0</v>
      </c>
      <c r="G92" s="12">
        <v>0</v>
      </c>
      <c r="H92" s="47"/>
    </row>
    <row r="93" spans="1:8" ht="18.75" customHeight="1">
      <c r="A93" s="59"/>
      <c r="B93" s="63"/>
      <c r="C93" s="8">
        <v>2015</v>
      </c>
      <c r="D93" s="11">
        <v>0</v>
      </c>
      <c r="E93" s="11">
        <v>0</v>
      </c>
      <c r="F93" s="11">
        <v>0</v>
      </c>
      <c r="G93" s="12">
        <v>0</v>
      </c>
      <c r="H93" s="47"/>
    </row>
    <row r="94" spans="1:8" ht="18.75" customHeight="1">
      <c r="A94" s="59"/>
      <c r="B94" s="63"/>
      <c r="C94" s="8">
        <v>2016</v>
      </c>
      <c r="D94" s="11">
        <v>0</v>
      </c>
      <c r="E94" s="11">
        <v>0</v>
      </c>
      <c r="F94" s="15">
        <v>0</v>
      </c>
      <c r="G94" s="15">
        <v>0</v>
      </c>
      <c r="H94" s="47"/>
    </row>
    <row r="95" spans="1:8" ht="18.75" customHeight="1">
      <c r="A95" s="59"/>
      <c r="B95" s="63"/>
      <c r="C95" s="8">
        <v>2017</v>
      </c>
      <c r="D95" s="11">
        <f>E95+F95+G95</f>
        <v>0</v>
      </c>
      <c r="E95" s="11">
        <v>0</v>
      </c>
      <c r="F95" s="15">
        <v>0</v>
      </c>
      <c r="G95" s="15">
        <v>0</v>
      </c>
      <c r="H95" s="47"/>
    </row>
    <row r="96" spans="1:8" ht="21" customHeight="1">
      <c r="A96" s="59"/>
      <c r="B96" s="63"/>
      <c r="C96" s="8">
        <v>2018</v>
      </c>
      <c r="D96" s="11">
        <f>E96+F96</f>
        <v>0</v>
      </c>
      <c r="E96" s="11">
        <v>0</v>
      </c>
      <c r="F96" s="15">
        <v>0</v>
      </c>
      <c r="G96" s="15">
        <v>0</v>
      </c>
      <c r="H96" s="47"/>
    </row>
    <row r="97" spans="1:8" ht="21" customHeight="1">
      <c r="A97" s="60"/>
      <c r="B97" s="64"/>
      <c r="C97" s="8">
        <v>2019</v>
      </c>
      <c r="D97" s="15">
        <f>E97+F97+G97</f>
        <v>0</v>
      </c>
      <c r="E97" s="11">
        <v>0</v>
      </c>
      <c r="F97" s="15">
        <v>0</v>
      </c>
      <c r="G97" s="15">
        <v>0</v>
      </c>
      <c r="H97" s="48"/>
    </row>
    <row r="98" spans="1:8" ht="15.75" customHeight="1">
      <c r="A98" s="58"/>
      <c r="B98" s="55" t="s">
        <v>58</v>
      </c>
      <c r="C98" s="27" t="s">
        <v>78</v>
      </c>
      <c r="D98" s="13">
        <f>D99+D100+D101+D102+D103+D104</f>
        <v>26637.45262</v>
      </c>
      <c r="E98" s="13">
        <f>E99+E100+E101+E102+E103+E104</f>
        <v>26104.70282</v>
      </c>
      <c r="F98" s="13">
        <f>F99+F100+F101+F102+F103+F104</f>
        <v>532.7497999999999</v>
      </c>
      <c r="G98" s="13">
        <f>G99+G100+G101+G102+G103+G104</f>
        <v>0</v>
      </c>
      <c r="H98" s="61"/>
    </row>
    <row r="99" spans="1:8" ht="15.75" customHeight="1">
      <c r="A99" s="59"/>
      <c r="B99" s="56"/>
      <c r="C99" s="27">
        <v>2014</v>
      </c>
      <c r="D99" s="13">
        <f>E99+F99+G99</f>
        <v>409.184</v>
      </c>
      <c r="E99" s="13">
        <f>E78+E85</f>
        <v>401</v>
      </c>
      <c r="F99" s="13">
        <f>F78+F85</f>
        <v>8.184</v>
      </c>
      <c r="G99" s="13">
        <f>G78+G85</f>
        <v>0</v>
      </c>
      <c r="H99" s="47"/>
    </row>
    <row r="100" spans="1:8" ht="15.75" customHeight="1">
      <c r="A100" s="59"/>
      <c r="B100" s="56"/>
      <c r="C100" s="27">
        <v>2015</v>
      </c>
      <c r="D100" s="13">
        <v>0</v>
      </c>
      <c r="E100" s="13">
        <v>0</v>
      </c>
      <c r="F100" s="13">
        <v>0</v>
      </c>
      <c r="G100" s="13">
        <f>G86</f>
        <v>0</v>
      </c>
      <c r="H100" s="47"/>
    </row>
    <row r="101" spans="1:8" ht="15.75" customHeight="1">
      <c r="A101" s="59"/>
      <c r="B101" s="56"/>
      <c r="C101" s="27">
        <v>2016</v>
      </c>
      <c r="D101" s="13">
        <f>E101+F101+G101</f>
        <v>25606.83962</v>
      </c>
      <c r="E101" s="13">
        <f aca="true" t="shared" si="2" ref="E101:F103">E80+E87+E94</f>
        <v>25094.70282</v>
      </c>
      <c r="F101" s="13">
        <f t="shared" si="2"/>
        <v>512.1368</v>
      </c>
      <c r="G101" s="13">
        <f>G80+G87</f>
        <v>0</v>
      </c>
      <c r="H101" s="47"/>
    </row>
    <row r="102" spans="1:8" ht="15.75" customHeight="1">
      <c r="A102" s="59"/>
      <c r="B102" s="56"/>
      <c r="C102" s="27">
        <v>2017</v>
      </c>
      <c r="D102" s="13">
        <f>E102+F102+G102</f>
        <v>621.429</v>
      </c>
      <c r="E102" s="13">
        <f>E81+E88+E95</f>
        <v>609</v>
      </c>
      <c r="F102" s="13">
        <f t="shared" si="2"/>
        <v>12.429</v>
      </c>
      <c r="G102" s="13">
        <f>G81+G88+G95</f>
        <v>0</v>
      </c>
      <c r="H102" s="47"/>
    </row>
    <row r="103" spans="1:8" ht="15.75" customHeight="1">
      <c r="A103" s="59"/>
      <c r="B103" s="56"/>
      <c r="C103" s="27">
        <v>2018</v>
      </c>
      <c r="D103" s="13">
        <f>E103+F103+G103</f>
        <v>0</v>
      </c>
      <c r="E103" s="13">
        <f t="shared" si="2"/>
        <v>0</v>
      </c>
      <c r="F103" s="13">
        <f t="shared" si="2"/>
        <v>0</v>
      </c>
      <c r="G103" s="13">
        <f>G82+G89+G96</f>
        <v>0</v>
      </c>
      <c r="H103" s="47"/>
    </row>
    <row r="104" spans="1:8" ht="15.75" customHeight="1">
      <c r="A104" s="60"/>
      <c r="B104" s="57"/>
      <c r="C104" s="27">
        <v>2019</v>
      </c>
      <c r="D104" s="13">
        <f>E104+F104+G104</f>
        <v>0</v>
      </c>
      <c r="E104" s="13">
        <v>0</v>
      </c>
      <c r="F104" s="28">
        <v>0</v>
      </c>
      <c r="G104" s="28">
        <v>0</v>
      </c>
      <c r="H104" s="48"/>
    </row>
    <row r="105" spans="1:8" ht="18.75" customHeight="1">
      <c r="A105" s="16" t="s">
        <v>9</v>
      </c>
      <c r="B105" s="108" t="s">
        <v>10</v>
      </c>
      <c r="C105" s="109"/>
      <c r="D105" s="109"/>
      <c r="E105" s="109"/>
      <c r="F105" s="109"/>
      <c r="G105" s="109"/>
      <c r="H105" s="110"/>
    </row>
    <row r="106" spans="1:8" ht="21.75" customHeight="1">
      <c r="A106" s="70" t="s">
        <v>28</v>
      </c>
      <c r="B106" s="75" t="s">
        <v>11</v>
      </c>
      <c r="C106" s="8" t="s">
        <v>78</v>
      </c>
      <c r="D106" s="11">
        <f>D107+D108+D109+D110+D111+D112</f>
        <v>13153.423999999999</v>
      </c>
      <c r="E106" s="11">
        <f>E107+E108+E109+E110+E111+E112</f>
        <v>11885.939999999999</v>
      </c>
      <c r="F106" s="11">
        <f>F107+F108+F109+F110+F111+F112</f>
        <v>1267.484</v>
      </c>
      <c r="G106" s="11">
        <f>G107+G108+G109+G110+G111+G112</f>
        <v>0</v>
      </c>
      <c r="H106" s="46" t="s">
        <v>49</v>
      </c>
    </row>
    <row r="107" spans="1:8" ht="21.75" customHeight="1">
      <c r="A107" s="59"/>
      <c r="B107" s="63"/>
      <c r="C107" s="8">
        <v>2014</v>
      </c>
      <c r="D107" s="11">
        <f aca="true" t="shared" si="3" ref="D107:D112">E107+F107+G107</f>
        <v>5264.534</v>
      </c>
      <c r="E107" s="11">
        <v>4785.94</v>
      </c>
      <c r="F107" s="15">
        <v>478.594</v>
      </c>
      <c r="G107" s="15">
        <v>0</v>
      </c>
      <c r="H107" s="47"/>
    </row>
    <row r="108" spans="1:8" ht="21.75" customHeight="1">
      <c r="A108" s="59"/>
      <c r="B108" s="63"/>
      <c r="C108" s="8">
        <v>2015</v>
      </c>
      <c r="D108" s="11">
        <f t="shared" si="3"/>
        <v>7888.89</v>
      </c>
      <c r="E108" s="11">
        <v>7100</v>
      </c>
      <c r="F108" s="15">
        <v>788.89</v>
      </c>
      <c r="G108" s="15">
        <v>0</v>
      </c>
      <c r="H108" s="47"/>
    </row>
    <row r="109" spans="1:8" ht="21.75" customHeight="1">
      <c r="A109" s="59"/>
      <c r="B109" s="63"/>
      <c r="C109" s="8">
        <v>2016</v>
      </c>
      <c r="D109" s="11">
        <f t="shared" si="3"/>
        <v>0</v>
      </c>
      <c r="E109" s="11">
        <v>0</v>
      </c>
      <c r="F109" s="15">
        <v>0</v>
      </c>
      <c r="G109" s="15">
        <v>0</v>
      </c>
      <c r="H109" s="47"/>
    </row>
    <row r="110" spans="1:8" ht="21.75" customHeight="1">
      <c r="A110" s="59"/>
      <c r="B110" s="63"/>
      <c r="C110" s="8">
        <v>2017</v>
      </c>
      <c r="D110" s="34">
        <f t="shared" si="3"/>
        <v>0</v>
      </c>
      <c r="E110" s="11">
        <v>0</v>
      </c>
      <c r="F110" s="15">
        <v>0</v>
      </c>
      <c r="G110" s="15">
        <v>0</v>
      </c>
      <c r="H110" s="47"/>
    </row>
    <row r="111" spans="1:8" ht="21.75" customHeight="1">
      <c r="A111" s="59"/>
      <c r="B111" s="63"/>
      <c r="C111" s="8">
        <v>2018</v>
      </c>
      <c r="D111" s="21">
        <f t="shared" si="3"/>
        <v>0</v>
      </c>
      <c r="E111" s="21">
        <v>0</v>
      </c>
      <c r="F111" s="22">
        <v>0</v>
      </c>
      <c r="G111" s="15">
        <v>0</v>
      </c>
      <c r="H111" s="47"/>
    </row>
    <row r="112" spans="1:8" ht="21.75" customHeight="1">
      <c r="A112" s="60"/>
      <c r="B112" s="64"/>
      <c r="C112" s="8">
        <v>2019</v>
      </c>
      <c r="D112" s="35">
        <f t="shared" si="3"/>
        <v>0</v>
      </c>
      <c r="E112" s="21">
        <v>0</v>
      </c>
      <c r="F112" s="22">
        <v>0</v>
      </c>
      <c r="G112" s="15">
        <v>0</v>
      </c>
      <c r="H112" s="48"/>
    </row>
    <row r="113" spans="1:8" ht="17.25" customHeight="1">
      <c r="A113" s="70" t="s">
        <v>29</v>
      </c>
      <c r="B113" s="75" t="s">
        <v>12</v>
      </c>
      <c r="C113" s="8" t="s">
        <v>78</v>
      </c>
      <c r="D113" s="11">
        <f>D114+D115+D116+D117+D118+D119</f>
        <v>0</v>
      </c>
      <c r="E113" s="11">
        <f>E114+E115+E116+E117+E118+E119</f>
        <v>0</v>
      </c>
      <c r="F113" s="11">
        <f>F114+F115+F116+F117+F118+F119</f>
        <v>0</v>
      </c>
      <c r="G113" s="11">
        <f>G114+G115+G116+G117+G118+G119</f>
        <v>0</v>
      </c>
      <c r="H113" s="46" t="s">
        <v>13</v>
      </c>
    </row>
    <row r="114" spans="1:8" ht="17.25" customHeight="1">
      <c r="A114" s="59"/>
      <c r="B114" s="82"/>
      <c r="C114" s="8">
        <v>2014</v>
      </c>
      <c r="D114" s="11">
        <v>0</v>
      </c>
      <c r="E114" s="15">
        <v>0</v>
      </c>
      <c r="F114" s="15">
        <v>0</v>
      </c>
      <c r="G114" s="15">
        <v>0</v>
      </c>
      <c r="H114" s="74"/>
    </row>
    <row r="115" spans="1:8" ht="17.25" customHeight="1">
      <c r="A115" s="59"/>
      <c r="B115" s="82"/>
      <c r="C115" s="8">
        <v>2015</v>
      </c>
      <c r="D115" s="11">
        <v>0</v>
      </c>
      <c r="E115" s="11">
        <v>0</v>
      </c>
      <c r="F115" s="11">
        <v>0</v>
      </c>
      <c r="G115" s="11">
        <v>0</v>
      </c>
      <c r="H115" s="74"/>
    </row>
    <row r="116" spans="1:8" ht="17.25" customHeight="1">
      <c r="A116" s="59"/>
      <c r="B116" s="82"/>
      <c r="C116" s="8">
        <v>2016</v>
      </c>
      <c r="D116" s="11">
        <f>E116+F116+G116</f>
        <v>0</v>
      </c>
      <c r="E116" s="11">
        <v>0</v>
      </c>
      <c r="F116" s="15">
        <v>0</v>
      </c>
      <c r="G116" s="15">
        <v>0</v>
      </c>
      <c r="H116" s="74"/>
    </row>
    <row r="117" spans="1:8" ht="17.25" customHeight="1">
      <c r="A117" s="59"/>
      <c r="B117" s="82"/>
      <c r="C117" s="8">
        <v>2017</v>
      </c>
      <c r="D117" s="11">
        <f>E117+F117+G117</f>
        <v>0</v>
      </c>
      <c r="E117" s="11">
        <v>0</v>
      </c>
      <c r="F117" s="15">
        <v>0</v>
      </c>
      <c r="G117" s="15">
        <v>0</v>
      </c>
      <c r="H117" s="74"/>
    </row>
    <row r="118" spans="1:8" ht="17.25" customHeight="1">
      <c r="A118" s="59"/>
      <c r="B118" s="82"/>
      <c r="C118" s="8">
        <v>2018</v>
      </c>
      <c r="D118" s="11">
        <f>E118+F118+G118</f>
        <v>0</v>
      </c>
      <c r="E118" s="11">
        <v>0</v>
      </c>
      <c r="F118" s="15">
        <v>0</v>
      </c>
      <c r="G118" s="15">
        <v>0</v>
      </c>
      <c r="H118" s="74"/>
    </row>
    <row r="119" spans="1:8" ht="17.25" customHeight="1">
      <c r="A119" s="60"/>
      <c r="B119" s="77"/>
      <c r="C119" s="8">
        <v>2019</v>
      </c>
      <c r="D119" s="15">
        <f>E119+F119+G119</f>
        <v>0</v>
      </c>
      <c r="E119" s="11">
        <v>0</v>
      </c>
      <c r="F119" s="15">
        <v>0</v>
      </c>
      <c r="G119" s="15">
        <v>0</v>
      </c>
      <c r="H119" s="48"/>
    </row>
    <row r="120" spans="1:8" ht="17.25" customHeight="1">
      <c r="A120" s="70" t="s">
        <v>30</v>
      </c>
      <c r="B120" s="75" t="s">
        <v>38</v>
      </c>
      <c r="C120" s="8" t="s">
        <v>78</v>
      </c>
      <c r="D120" s="11">
        <f>D121+D122+D123+D124+D125+D126</f>
        <v>0</v>
      </c>
      <c r="E120" s="11">
        <f>E121+E122+E123+E124+E125+E126</f>
        <v>0</v>
      </c>
      <c r="F120" s="11">
        <f>F121+F122+F123+F124+F125+F126</f>
        <v>0</v>
      </c>
      <c r="G120" s="11">
        <f>G121+G122+G123+G124+G125+G126</f>
        <v>0</v>
      </c>
      <c r="H120" s="75" t="s">
        <v>50</v>
      </c>
    </row>
    <row r="121" spans="1:8" ht="17.25" customHeight="1">
      <c r="A121" s="59"/>
      <c r="B121" s="82"/>
      <c r="C121" s="8">
        <v>2014</v>
      </c>
      <c r="D121" s="11">
        <f>E121+F121+G121</f>
        <v>0</v>
      </c>
      <c r="E121" s="11">
        <v>0</v>
      </c>
      <c r="F121" s="15">
        <v>0</v>
      </c>
      <c r="G121" s="15">
        <v>0</v>
      </c>
      <c r="H121" s="53"/>
    </row>
    <row r="122" spans="1:8" ht="17.25" customHeight="1">
      <c r="A122" s="59"/>
      <c r="B122" s="82"/>
      <c r="C122" s="8">
        <v>2015</v>
      </c>
      <c r="D122" s="11">
        <v>0</v>
      </c>
      <c r="E122" s="11">
        <v>0</v>
      </c>
      <c r="F122" s="11">
        <v>0</v>
      </c>
      <c r="G122" s="11">
        <v>0</v>
      </c>
      <c r="H122" s="53"/>
    </row>
    <row r="123" spans="1:8" ht="17.25" customHeight="1">
      <c r="A123" s="59"/>
      <c r="B123" s="82"/>
      <c r="C123" s="8">
        <v>2016</v>
      </c>
      <c r="D123" s="11">
        <f>E123+F123+G123</f>
        <v>0</v>
      </c>
      <c r="E123" s="11">
        <v>0</v>
      </c>
      <c r="F123" s="15">
        <v>0</v>
      </c>
      <c r="G123" s="15">
        <v>0</v>
      </c>
      <c r="H123" s="53"/>
    </row>
    <row r="124" spans="1:8" ht="17.25" customHeight="1">
      <c r="A124" s="59"/>
      <c r="B124" s="82"/>
      <c r="C124" s="8">
        <v>2017</v>
      </c>
      <c r="D124" s="11">
        <f>E124+F124+G124</f>
        <v>0</v>
      </c>
      <c r="E124" s="11">
        <v>0</v>
      </c>
      <c r="F124" s="15">
        <v>0</v>
      </c>
      <c r="G124" s="15">
        <v>0</v>
      </c>
      <c r="H124" s="53"/>
    </row>
    <row r="125" spans="1:8" ht="17.25" customHeight="1">
      <c r="A125" s="59"/>
      <c r="B125" s="82"/>
      <c r="C125" s="8">
        <v>2018</v>
      </c>
      <c r="D125" s="11">
        <f>E125+F125+G125</f>
        <v>0</v>
      </c>
      <c r="E125" s="11">
        <v>0</v>
      </c>
      <c r="F125" s="15">
        <v>0</v>
      </c>
      <c r="G125" s="15">
        <v>0</v>
      </c>
      <c r="H125" s="53"/>
    </row>
    <row r="126" spans="1:8" ht="17.25" customHeight="1">
      <c r="A126" s="60"/>
      <c r="B126" s="77"/>
      <c r="C126" s="8">
        <v>2019</v>
      </c>
      <c r="D126" s="15">
        <f>E126+F126+G126</f>
        <v>0</v>
      </c>
      <c r="E126" s="11">
        <v>0</v>
      </c>
      <c r="F126" s="15">
        <v>0</v>
      </c>
      <c r="G126" s="15">
        <v>0</v>
      </c>
      <c r="H126" s="54"/>
    </row>
    <row r="127" spans="1:8" ht="17.25" customHeight="1">
      <c r="A127" s="70" t="s">
        <v>34</v>
      </c>
      <c r="B127" s="75" t="s">
        <v>39</v>
      </c>
      <c r="C127" s="8" t="s">
        <v>78</v>
      </c>
      <c r="D127" s="11">
        <f>D128+D129+D130+D131+D132+D133</f>
        <v>14144.23807</v>
      </c>
      <c r="E127" s="11">
        <f>E128+E130+E131+E132+E133</f>
        <v>4051.231</v>
      </c>
      <c r="F127" s="11">
        <f>F128+F130+F131+F132+F133</f>
        <v>10093.00707</v>
      </c>
      <c r="G127" s="11">
        <f>G128+G130+G131+G132</f>
        <v>0</v>
      </c>
      <c r="H127" s="75" t="s">
        <v>91</v>
      </c>
    </row>
    <row r="128" spans="1:8" ht="17.25" customHeight="1">
      <c r="A128" s="59"/>
      <c r="B128" s="82"/>
      <c r="C128" s="8">
        <v>2014</v>
      </c>
      <c r="D128" s="11">
        <f>E128+F128+G128</f>
        <v>4664.23807</v>
      </c>
      <c r="E128" s="11">
        <v>4051.231</v>
      </c>
      <c r="F128" s="15">
        <v>613.00707</v>
      </c>
      <c r="G128" s="15">
        <v>0</v>
      </c>
      <c r="H128" s="82"/>
    </row>
    <row r="129" spans="1:8" ht="17.25" customHeight="1">
      <c r="A129" s="59"/>
      <c r="B129" s="82"/>
      <c r="C129" s="8">
        <v>2015</v>
      </c>
      <c r="D129" s="11">
        <v>0</v>
      </c>
      <c r="E129" s="11">
        <v>0</v>
      </c>
      <c r="F129" s="11">
        <v>0</v>
      </c>
      <c r="G129" s="11">
        <v>0</v>
      </c>
      <c r="H129" s="82"/>
    </row>
    <row r="130" spans="1:8" ht="17.25" customHeight="1">
      <c r="A130" s="59"/>
      <c r="B130" s="82"/>
      <c r="C130" s="8">
        <v>2016</v>
      </c>
      <c r="D130" s="11">
        <f>E130+F130+G130</f>
        <v>0</v>
      </c>
      <c r="E130" s="11">
        <v>0</v>
      </c>
      <c r="F130" s="15">
        <v>0</v>
      </c>
      <c r="G130" s="15">
        <v>0</v>
      </c>
      <c r="H130" s="82"/>
    </row>
    <row r="131" spans="1:8" ht="17.25" customHeight="1">
      <c r="A131" s="59"/>
      <c r="B131" s="82"/>
      <c r="C131" s="8">
        <v>2017</v>
      </c>
      <c r="D131" s="11">
        <f>E131+F131+G131</f>
        <v>9480</v>
      </c>
      <c r="E131" s="11">
        <v>0</v>
      </c>
      <c r="F131" s="15">
        <v>9480</v>
      </c>
      <c r="G131" s="15">
        <v>0</v>
      </c>
      <c r="H131" s="82"/>
    </row>
    <row r="132" spans="1:8" ht="21.75" customHeight="1">
      <c r="A132" s="59"/>
      <c r="B132" s="82"/>
      <c r="C132" s="8">
        <v>2018</v>
      </c>
      <c r="D132" s="11">
        <f>E132+F132+G132</f>
        <v>0</v>
      </c>
      <c r="E132" s="11">
        <v>0</v>
      </c>
      <c r="F132" s="15">
        <v>0</v>
      </c>
      <c r="G132" s="15">
        <v>0</v>
      </c>
      <c r="H132" s="82"/>
    </row>
    <row r="133" spans="1:8" ht="21.75" customHeight="1">
      <c r="A133" s="60"/>
      <c r="B133" s="77"/>
      <c r="C133" s="8">
        <v>2019</v>
      </c>
      <c r="D133" s="15">
        <f>E133+F133+G133</f>
        <v>0</v>
      </c>
      <c r="E133" s="11">
        <v>0</v>
      </c>
      <c r="F133" s="15">
        <v>0</v>
      </c>
      <c r="G133" s="15">
        <v>0</v>
      </c>
      <c r="H133" s="77"/>
    </row>
    <row r="134" spans="1:8" ht="21.75" customHeight="1">
      <c r="A134" s="70" t="s">
        <v>35</v>
      </c>
      <c r="B134" s="75" t="s">
        <v>40</v>
      </c>
      <c r="C134" s="8" t="s">
        <v>78</v>
      </c>
      <c r="D134" s="11">
        <f>D135+D136+D137+D138+D139+D140</f>
        <v>2508.451</v>
      </c>
      <c r="E134" s="11">
        <f>E135+E136+E137+E138+E139+E140</f>
        <v>2280.41027</v>
      </c>
      <c r="F134" s="11">
        <f>F135+F136+F137+F138+F139+F140</f>
        <v>228.04073</v>
      </c>
      <c r="G134" s="11">
        <f>G135+G136+G137+G138+G139+G140</f>
        <v>0</v>
      </c>
      <c r="H134" s="75" t="s">
        <v>51</v>
      </c>
    </row>
    <row r="135" spans="1:8" ht="21.75" customHeight="1">
      <c r="A135" s="59"/>
      <c r="B135" s="82"/>
      <c r="C135" s="8">
        <v>2014</v>
      </c>
      <c r="D135" s="11">
        <f>E135+F135+G135</f>
        <v>2508.451</v>
      </c>
      <c r="E135" s="11">
        <v>2280.41027</v>
      </c>
      <c r="F135" s="15">
        <v>228.04073</v>
      </c>
      <c r="G135" s="15">
        <v>0</v>
      </c>
      <c r="H135" s="74"/>
    </row>
    <row r="136" spans="1:8" ht="21.75" customHeight="1">
      <c r="A136" s="59"/>
      <c r="B136" s="82"/>
      <c r="C136" s="8">
        <v>2015</v>
      </c>
      <c r="D136" s="11">
        <v>0</v>
      </c>
      <c r="E136" s="11">
        <v>0</v>
      </c>
      <c r="F136" s="11">
        <v>0</v>
      </c>
      <c r="G136" s="11">
        <v>0</v>
      </c>
      <c r="H136" s="74"/>
    </row>
    <row r="137" spans="1:8" ht="21.75" customHeight="1">
      <c r="A137" s="59"/>
      <c r="B137" s="82"/>
      <c r="C137" s="8">
        <v>2016</v>
      </c>
      <c r="D137" s="11">
        <f>E137+F137+G137</f>
        <v>0</v>
      </c>
      <c r="E137" s="11">
        <v>0</v>
      </c>
      <c r="F137" s="15">
        <v>0</v>
      </c>
      <c r="G137" s="15">
        <v>0</v>
      </c>
      <c r="H137" s="74"/>
    </row>
    <row r="138" spans="1:8" ht="21.75" customHeight="1">
      <c r="A138" s="59"/>
      <c r="B138" s="82"/>
      <c r="C138" s="8">
        <v>2017</v>
      </c>
      <c r="D138" s="11">
        <f>E138+F138+G138</f>
        <v>0</v>
      </c>
      <c r="E138" s="11">
        <v>0</v>
      </c>
      <c r="F138" s="15">
        <v>0</v>
      </c>
      <c r="G138" s="15">
        <v>0</v>
      </c>
      <c r="H138" s="74"/>
    </row>
    <row r="139" spans="1:8" ht="21.75" customHeight="1">
      <c r="A139" s="59"/>
      <c r="B139" s="82"/>
      <c r="C139" s="8">
        <v>2018</v>
      </c>
      <c r="D139" s="11">
        <f>E139+F139+G139</f>
        <v>0</v>
      </c>
      <c r="E139" s="11">
        <v>0</v>
      </c>
      <c r="F139" s="15">
        <v>0</v>
      </c>
      <c r="G139" s="15">
        <v>0</v>
      </c>
      <c r="H139" s="74"/>
    </row>
    <row r="140" spans="1:8" ht="21.75" customHeight="1">
      <c r="A140" s="60"/>
      <c r="B140" s="77"/>
      <c r="C140" s="8">
        <v>2019</v>
      </c>
      <c r="D140" s="15">
        <f>E140+F140+G140</f>
        <v>0</v>
      </c>
      <c r="E140" s="11">
        <v>0</v>
      </c>
      <c r="F140" s="15">
        <v>0</v>
      </c>
      <c r="G140" s="15">
        <v>0</v>
      </c>
      <c r="H140" s="48"/>
    </row>
    <row r="141" spans="1:8" ht="22.5" customHeight="1">
      <c r="A141" s="70" t="s">
        <v>36</v>
      </c>
      <c r="B141" s="75" t="s">
        <v>41</v>
      </c>
      <c r="C141" s="8" t="s">
        <v>78</v>
      </c>
      <c r="D141" s="11">
        <f>D142+D143+D144+D145+D146+D147</f>
        <v>0</v>
      </c>
      <c r="E141" s="11">
        <f>E142+E143+E144+E145+E146+E147</f>
        <v>0</v>
      </c>
      <c r="F141" s="11">
        <f>F142+F143+F144+F145+F146+F147</f>
        <v>0</v>
      </c>
      <c r="G141" s="11">
        <f>G142+G143+G144+G145+G146+G147</f>
        <v>0</v>
      </c>
      <c r="H141" s="46" t="s">
        <v>52</v>
      </c>
    </row>
    <row r="142" spans="1:8" ht="22.5" customHeight="1">
      <c r="A142" s="59"/>
      <c r="B142" s="82"/>
      <c r="C142" s="8">
        <v>2014</v>
      </c>
      <c r="D142" s="11">
        <f>E142+F142+G142</f>
        <v>0</v>
      </c>
      <c r="E142" s="11">
        <v>0</v>
      </c>
      <c r="F142" s="15">
        <v>0</v>
      </c>
      <c r="G142" s="15">
        <v>0</v>
      </c>
      <c r="H142" s="47"/>
    </row>
    <row r="143" spans="1:8" ht="22.5" customHeight="1">
      <c r="A143" s="59"/>
      <c r="B143" s="82"/>
      <c r="C143" s="8">
        <v>2015</v>
      </c>
      <c r="D143" s="11">
        <v>0</v>
      </c>
      <c r="E143" s="11">
        <v>0</v>
      </c>
      <c r="F143" s="11">
        <v>0</v>
      </c>
      <c r="G143" s="11">
        <v>0</v>
      </c>
      <c r="H143" s="47"/>
    </row>
    <row r="144" spans="1:8" ht="22.5" customHeight="1">
      <c r="A144" s="59"/>
      <c r="B144" s="82"/>
      <c r="C144" s="8">
        <v>2016</v>
      </c>
      <c r="D144" s="11">
        <f>E144+F144+G144</f>
        <v>0</v>
      </c>
      <c r="E144" s="11">
        <v>0</v>
      </c>
      <c r="F144" s="15">
        <v>0</v>
      </c>
      <c r="G144" s="15">
        <v>0</v>
      </c>
      <c r="H144" s="47"/>
    </row>
    <row r="145" spans="1:8" ht="22.5" customHeight="1">
      <c r="A145" s="59"/>
      <c r="B145" s="82"/>
      <c r="C145" s="8">
        <v>2017</v>
      </c>
      <c r="D145" s="11">
        <f>E145+F145+G145</f>
        <v>0</v>
      </c>
      <c r="E145" s="11">
        <v>0</v>
      </c>
      <c r="F145" s="15">
        <v>0</v>
      </c>
      <c r="G145" s="15">
        <v>0</v>
      </c>
      <c r="H145" s="47"/>
    </row>
    <row r="146" spans="1:8" ht="22.5" customHeight="1">
      <c r="A146" s="59"/>
      <c r="B146" s="82"/>
      <c r="C146" s="8">
        <v>2018</v>
      </c>
      <c r="D146" s="11">
        <f>E146+F146+G146</f>
        <v>0</v>
      </c>
      <c r="E146" s="11">
        <v>0</v>
      </c>
      <c r="F146" s="15">
        <v>0</v>
      </c>
      <c r="G146" s="15">
        <v>0</v>
      </c>
      <c r="H146" s="47"/>
    </row>
    <row r="147" spans="1:8" ht="22.5" customHeight="1">
      <c r="A147" s="60"/>
      <c r="B147" s="77"/>
      <c r="C147" s="8">
        <v>2019</v>
      </c>
      <c r="D147" s="15">
        <f>E147+F147+G147</f>
        <v>0</v>
      </c>
      <c r="E147" s="11">
        <v>0</v>
      </c>
      <c r="F147" s="15">
        <v>0</v>
      </c>
      <c r="G147" s="15">
        <v>0</v>
      </c>
      <c r="H147" s="48"/>
    </row>
    <row r="148" spans="1:8" ht="20.25" customHeight="1">
      <c r="A148" s="70" t="s">
        <v>37</v>
      </c>
      <c r="B148" s="75" t="s">
        <v>14</v>
      </c>
      <c r="C148" s="8" t="s">
        <v>78</v>
      </c>
      <c r="D148" s="11">
        <f>D149+D150+D151+D152+D153+D154</f>
        <v>594.51999</v>
      </c>
      <c r="E148" s="11">
        <f>E149+E150+E151+E152+E153+E154</f>
        <v>539.97499</v>
      </c>
      <c r="F148" s="11">
        <f>F149+F150+F151+F152+F153+F154</f>
        <v>54.545</v>
      </c>
      <c r="G148" s="11">
        <f>G149+G150+G151+G152+G153+G154</f>
        <v>0</v>
      </c>
      <c r="H148" s="46" t="s">
        <v>53</v>
      </c>
    </row>
    <row r="149" spans="1:8" ht="17.25" customHeight="1">
      <c r="A149" s="59"/>
      <c r="B149" s="82"/>
      <c r="C149" s="8">
        <v>2014</v>
      </c>
      <c r="D149" s="11">
        <f>E149+F149+G149</f>
        <v>594.51999</v>
      </c>
      <c r="E149" s="11">
        <v>539.97499</v>
      </c>
      <c r="F149" s="15">
        <v>54.545</v>
      </c>
      <c r="G149" s="15">
        <v>0</v>
      </c>
      <c r="H149" s="111"/>
    </row>
    <row r="150" spans="1:8" ht="18.75" customHeight="1">
      <c r="A150" s="59"/>
      <c r="B150" s="82"/>
      <c r="C150" s="8">
        <v>2015</v>
      </c>
      <c r="D150" s="11">
        <v>0</v>
      </c>
      <c r="E150" s="11">
        <v>0</v>
      </c>
      <c r="F150" s="11">
        <v>0</v>
      </c>
      <c r="G150" s="11">
        <v>0</v>
      </c>
      <c r="H150" s="111"/>
    </row>
    <row r="151" spans="1:8" ht="17.25" customHeight="1">
      <c r="A151" s="59"/>
      <c r="B151" s="82"/>
      <c r="C151" s="8">
        <v>2016</v>
      </c>
      <c r="D151" s="11">
        <f aca="true" t="shared" si="4" ref="D151:D166">E151+F151+G151</f>
        <v>0</v>
      </c>
      <c r="E151" s="11">
        <v>0</v>
      </c>
      <c r="F151" s="15">
        <v>0</v>
      </c>
      <c r="G151" s="15">
        <v>0</v>
      </c>
      <c r="H151" s="111"/>
    </row>
    <row r="152" spans="1:8" ht="17.25" customHeight="1">
      <c r="A152" s="59"/>
      <c r="B152" s="82"/>
      <c r="C152" s="8">
        <v>2017</v>
      </c>
      <c r="D152" s="11">
        <f t="shared" si="4"/>
        <v>0</v>
      </c>
      <c r="E152" s="11">
        <v>0</v>
      </c>
      <c r="F152" s="15">
        <v>0</v>
      </c>
      <c r="G152" s="15">
        <v>0</v>
      </c>
      <c r="H152" s="111"/>
    </row>
    <row r="153" spans="1:8" ht="17.25" customHeight="1">
      <c r="A153" s="59"/>
      <c r="B153" s="82"/>
      <c r="C153" s="8">
        <v>2018</v>
      </c>
      <c r="D153" s="11">
        <f t="shared" si="4"/>
        <v>0</v>
      </c>
      <c r="E153" s="11">
        <v>0</v>
      </c>
      <c r="F153" s="15">
        <v>0</v>
      </c>
      <c r="G153" s="15">
        <v>0</v>
      </c>
      <c r="H153" s="111"/>
    </row>
    <row r="154" spans="1:8" ht="17.25" customHeight="1">
      <c r="A154" s="60"/>
      <c r="B154" s="77"/>
      <c r="C154" s="8">
        <v>2019</v>
      </c>
      <c r="D154" s="15">
        <f t="shared" si="4"/>
        <v>0</v>
      </c>
      <c r="E154" s="11">
        <v>0</v>
      </c>
      <c r="F154" s="15">
        <v>0</v>
      </c>
      <c r="G154" s="15">
        <v>0</v>
      </c>
      <c r="H154" s="111"/>
    </row>
    <row r="155" spans="1:8" ht="34.5" customHeight="1">
      <c r="A155" s="83" t="s">
        <v>80</v>
      </c>
      <c r="B155" s="75" t="s">
        <v>81</v>
      </c>
      <c r="C155" s="8">
        <v>2017</v>
      </c>
      <c r="D155" s="15">
        <f t="shared" si="4"/>
        <v>4000</v>
      </c>
      <c r="E155" s="11">
        <v>0</v>
      </c>
      <c r="F155" s="15">
        <v>4000</v>
      </c>
      <c r="G155" s="11">
        <v>0</v>
      </c>
      <c r="H155" s="65" t="s">
        <v>85</v>
      </c>
    </row>
    <row r="156" spans="1:8" ht="21.75" customHeight="1">
      <c r="A156" s="106"/>
      <c r="B156" s="107"/>
      <c r="C156" s="8">
        <v>2018</v>
      </c>
      <c r="D156" s="15">
        <f t="shared" si="4"/>
        <v>3000</v>
      </c>
      <c r="E156" s="11">
        <v>0</v>
      </c>
      <c r="F156" s="15">
        <v>3000</v>
      </c>
      <c r="G156" s="11">
        <v>0</v>
      </c>
      <c r="H156" s="66"/>
    </row>
    <row r="157" spans="1:8" ht="23.25" customHeight="1">
      <c r="A157" s="60"/>
      <c r="B157" s="77"/>
      <c r="C157" s="8">
        <v>2019</v>
      </c>
      <c r="D157" s="15">
        <f t="shared" si="4"/>
        <v>3000</v>
      </c>
      <c r="E157" s="11">
        <v>0</v>
      </c>
      <c r="F157" s="15">
        <v>3000</v>
      </c>
      <c r="G157" s="11">
        <v>0</v>
      </c>
      <c r="H157" s="67"/>
    </row>
    <row r="158" spans="1:8" ht="21" customHeight="1">
      <c r="A158" s="83" t="s">
        <v>82</v>
      </c>
      <c r="B158" s="75" t="s">
        <v>83</v>
      </c>
      <c r="C158" s="8">
        <v>2017</v>
      </c>
      <c r="D158" s="15">
        <f t="shared" si="4"/>
        <v>1814.5</v>
      </c>
      <c r="E158" s="11">
        <v>0</v>
      </c>
      <c r="F158" s="15">
        <v>1814.5</v>
      </c>
      <c r="G158" s="11">
        <v>0</v>
      </c>
      <c r="H158" s="65" t="s">
        <v>84</v>
      </c>
    </row>
    <row r="159" spans="1:8" ht="17.25" customHeight="1">
      <c r="A159" s="106"/>
      <c r="B159" s="107"/>
      <c r="C159" s="8">
        <v>2018</v>
      </c>
      <c r="D159" s="15">
        <f t="shared" si="4"/>
        <v>1500</v>
      </c>
      <c r="E159" s="11">
        <v>0</v>
      </c>
      <c r="F159" s="15">
        <v>1500</v>
      </c>
      <c r="G159" s="11">
        <v>0</v>
      </c>
      <c r="H159" s="66"/>
    </row>
    <row r="160" spans="1:8" ht="16.5" customHeight="1">
      <c r="A160" s="60"/>
      <c r="B160" s="77"/>
      <c r="C160" s="8">
        <v>2019</v>
      </c>
      <c r="D160" s="15">
        <f t="shared" si="4"/>
        <v>1500</v>
      </c>
      <c r="E160" s="11">
        <v>0</v>
      </c>
      <c r="F160" s="15">
        <v>1500</v>
      </c>
      <c r="G160" s="11">
        <v>0</v>
      </c>
      <c r="H160" s="67"/>
    </row>
    <row r="161" spans="1:8" ht="29.25" customHeight="1">
      <c r="A161" s="83" t="s">
        <v>86</v>
      </c>
      <c r="B161" s="75" t="s">
        <v>87</v>
      </c>
      <c r="C161" s="8">
        <v>2017</v>
      </c>
      <c r="D161" s="15">
        <f t="shared" si="4"/>
        <v>2528.16</v>
      </c>
      <c r="E161" s="11">
        <v>529.1</v>
      </c>
      <c r="F161" s="15">
        <v>1999.06</v>
      </c>
      <c r="G161" s="11">
        <v>0</v>
      </c>
      <c r="H161" s="65" t="s">
        <v>109</v>
      </c>
    </row>
    <row r="162" spans="1:8" ht="29.25" customHeight="1">
      <c r="A162" s="106"/>
      <c r="B162" s="107"/>
      <c r="C162" s="8">
        <v>2018</v>
      </c>
      <c r="D162" s="15">
        <f t="shared" si="4"/>
        <v>1500</v>
      </c>
      <c r="E162" s="11">
        <v>0</v>
      </c>
      <c r="F162" s="15">
        <v>1500</v>
      </c>
      <c r="G162" s="11">
        <v>0</v>
      </c>
      <c r="H162" s="66"/>
    </row>
    <row r="163" spans="1:8" ht="29.25" customHeight="1">
      <c r="A163" s="60"/>
      <c r="B163" s="77"/>
      <c r="C163" s="8">
        <v>2019</v>
      </c>
      <c r="D163" s="15">
        <f t="shared" si="4"/>
        <v>1500</v>
      </c>
      <c r="E163" s="11">
        <v>0</v>
      </c>
      <c r="F163" s="15">
        <v>1500</v>
      </c>
      <c r="G163" s="11">
        <v>0</v>
      </c>
      <c r="H163" s="67"/>
    </row>
    <row r="164" spans="1:8" ht="21" customHeight="1">
      <c r="A164" s="83" t="s">
        <v>88</v>
      </c>
      <c r="B164" s="75" t="s">
        <v>89</v>
      </c>
      <c r="C164" s="8">
        <v>2017</v>
      </c>
      <c r="D164" s="15">
        <f t="shared" si="4"/>
        <v>936.44</v>
      </c>
      <c r="E164" s="11">
        <v>0</v>
      </c>
      <c r="F164" s="15">
        <v>936.44</v>
      </c>
      <c r="G164" s="11">
        <v>0</v>
      </c>
      <c r="H164" s="65" t="s">
        <v>96</v>
      </c>
    </row>
    <row r="165" spans="1:8" ht="21" customHeight="1">
      <c r="A165" s="106"/>
      <c r="B165" s="107"/>
      <c r="C165" s="8">
        <v>2018</v>
      </c>
      <c r="D165" s="15">
        <f t="shared" si="4"/>
        <v>0</v>
      </c>
      <c r="E165" s="11">
        <v>0</v>
      </c>
      <c r="F165" s="11">
        <v>0</v>
      </c>
      <c r="G165" s="11">
        <v>0</v>
      </c>
      <c r="H165" s="66"/>
    </row>
    <row r="166" spans="1:8" ht="19.5" customHeight="1">
      <c r="A166" s="60"/>
      <c r="B166" s="77"/>
      <c r="C166" s="8">
        <v>2019</v>
      </c>
      <c r="D166" s="15">
        <f t="shared" si="4"/>
        <v>0</v>
      </c>
      <c r="E166" s="11">
        <v>0</v>
      </c>
      <c r="F166" s="11">
        <v>0</v>
      </c>
      <c r="G166" s="11">
        <v>0</v>
      </c>
      <c r="H166" s="67"/>
    </row>
    <row r="167" spans="1:8" ht="17.25" customHeight="1">
      <c r="A167" s="58"/>
      <c r="B167" s="55" t="s">
        <v>59</v>
      </c>
      <c r="C167" s="27" t="s">
        <v>78</v>
      </c>
      <c r="D167" s="13">
        <f>D168+D169+D170+D171+D172+D173</f>
        <v>51679.73306</v>
      </c>
      <c r="E167" s="13">
        <f>E168+E169+E170+E171+E172+E173</f>
        <v>19286.65626</v>
      </c>
      <c r="F167" s="13">
        <f>F168+F169+F170+F171+F172+F173</f>
        <v>32393.0768</v>
      </c>
      <c r="G167" s="13">
        <f>G168+G169+G170+G171+G172+G173</f>
        <v>0</v>
      </c>
      <c r="H167" s="118"/>
    </row>
    <row r="168" spans="1:8" ht="17.25" customHeight="1">
      <c r="A168" s="59"/>
      <c r="B168" s="56"/>
      <c r="C168" s="27">
        <v>2014</v>
      </c>
      <c r="D168" s="13">
        <f aca="true" t="shared" si="5" ref="D168:D173">E168+F168+G168</f>
        <v>13031.74306</v>
      </c>
      <c r="E168" s="13">
        <f>E107+E114+E121+E128+E135+E142+E149</f>
        <v>11657.556260000001</v>
      </c>
      <c r="F168" s="13">
        <f>F107+F114+F121+F128+F135+F142+F149</f>
        <v>1374.1868</v>
      </c>
      <c r="G168" s="13">
        <f>G107+G114+G121+G128+G135+G142+G149</f>
        <v>0</v>
      </c>
      <c r="H168" s="111"/>
    </row>
    <row r="169" spans="1:8" ht="17.25" customHeight="1">
      <c r="A169" s="59"/>
      <c r="B169" s="56"/>
      <c r="C169" s="27">
        <v>2015</v>
      </c>
      <c r="D169" s="13">
        <f t="shared" si="5"/>
        <v>7888.89</v>
      </c>
      <c r="E169" s="13">
        <f>E108</f>
        <v>7100</v>
      </c>
      <c r="F169" s="13">
        <f>F108</f>
        <v>788.89</v>
      </c>
      <c r="G169" s="13">
        <f>G108</f>
        <v>0</v>
      </c>
      <c r="H169" s="111"/>
    </row>
    <row r="170" spans="1:8" ht="17.25" customHeight="1">
      <c r="A170" s="59"/>
      <c r="B170" s="56"/>
      <c r="C170" s="27">
        <v>2016</v>
      </c>
      <c r="D170" s="13">
        <f t="shared" si="5"/>
        <v>0</v>
      </c>
      <c r="E170" s="13">
        <f>E109+E116+E123+E130+E137+E144+E151</f>
        <v>0</v>
      </c>
      <c r="F170" s="13">
        <f>F109+F116+F123+F130+F137+F144+F151</f>
        <v>0</v>
      </c>
      <c r="G170" s="13">
        <f>G109+G116+G123+G130+G137+G144+G151</f>
        <v>0</v>
      </c>
      <c r="H170" s="111"/>
    </row>
    <row r="171" spans="1:8" ht="17.25" customHeight="1">
      <c r="A171" s="59"/>
      <c r="B171" s="56"/>
      <c r="C171" s="27">
        <v>2017</v>
      </c>
      <c r="D171" s="13">
        <f t="shared" si="5"/>
        <v>18759.1</v>
      </c>
      <c r="E171" s="13">
        <f>E110+E117+E124+E131+E138+E145+E152+E161</f>
        <v>529.1</v>
      </c>
      <c r="F171" s="13">
        <f>F110+F117+F124+F131+F138+F145+F152+F155+F158+F161+F164</f>
        <v>18230</v>
      </c>
      <c r="G171" s="13">
        <f>G110+G117+G124+G131+G138+G145+G152</f>
        <v>0</v>
      </c>
      <c r="H171" s="111"/>
    </row>
    <row r="172" spans="1:8" ht="17.25" customHeight="1">
      <c r="A172" s="59"/>
      <c r="B172" s="56"/>
      <c r="C172" s="27">
        <v>2018</v>
      </c>
      <c r="D172" s="13">
        <f t="shared" si="5"/>
        <v>6000</v>
      </c>
      <c r="E172" s="13">
        <f>E111+E118+E125+E132+E139+E146+E153+E156+E159+E162+E165</f>
        <v>0</v>
      </c>
      <c r="F172" s="13">
        <f>F111+F118+F125+F132+F139+F146+F153+F156+F159+F162+F165</f>
        <v>6000</v>
      </c>
      <c r="G172" s="13">
        <f>G111+G118+G125+G132+G139+G146+G153</f>
        <v>0</v>
      </c>
      <c r="H172" s="111"/>
    </row>
    <row r="173" spans="1:8" ht="17.25" customHeight="1">
      <c r="A173" s="60"/>
      <c r="B173" s="57"/>
      <c r="C173" s="27">
        <v>2019</v>
      </c>
      <c r="D173" s="13">
        <f t="shared" si="5"/>
        <v>6000</v>
      </c>
      <c r="E173" s="13">
        <f>E112+E119+E126+E133+E140+E147+E154+E157+E160+E163+E166</f>
        <v>0</v>
      </c>
      <c r="F173" s="13">
        <f>F112+F119+F126+F133+F140+F147+F154+F157+F160+F163+F166</f>
        <v>6000</v>
      </c>
      <c r="G173" s="28">
        <v>0</v>
      </c>
      <c r="H173" s="54"/>
    </row>
    <row r="174" spans="1:8" s="4" customFormat="1" ht="24" customHeight="1">
      <c r="A174" s="20" t="s">
        <v>15</v>
      </c>
      <c r="B174" s="108" t="s">
        <v>57</v>
      </c>
      <c r="C174" s="109"/>
      <c r="D174" s="109"/>
      <c r="E174" s="109"/>
      <c r="F174" s="109"/>
      <c r="G174" s="109"/>
      <c r="H174" s="112"/>
    </row>
    <row r="175" spans="1:8" s="4" customFormat="1" ht="21.75" customHeight="1">
      <c r="A175" s="70" t="s">
        <v>31</v>
      </c>
      <c r="B175" s="62" t="s">
        <v>16</v>
      </c>
      <c r="C175" s="8" t="s">
        <v>78</v>
      </c>
      <c r="D175" s="11">
        <f>D176+D177+D178+D179+D180+D181</f>
        <v>12705</v>
      </c>
      <c r="E175" s="11">
        <f>E176+E177+E178+E179+E180+E181</f>
        <v>12100</v>
      </c>
      <c r="F175" s="11">
        <f>F176+F177+F178+F179+F180+F181</f>
        <v>605</v>
      </c>
      <c r="G175" s="11">
        <f>G176+G177+G178+G179+G180+G181</f>
        <v>0</v>
      </c>
      <c r="H175" s="46" t="s">
        <v>61</v>
      </c>
    </row>
    <row r="176" spans="1:8" s="4" customFormat="1" ht="19.5" customHeight="1">
      <c r="A176" s="71"/>
      <c r="B176" s="53"/>
      <c r="C176" s="8">
        <v>2014</v>
      </c>
      <c r="D176" s="15">
        <f aca="true" t="shared" si="6" ref="D176:D182">E176+F176+G176</f>
        <v>0</v>
      </c>
      <c r="E176" s="15">
        <v>0</v>
      </c>
      <c r="F176" s="15">
        <v>0</v>
      </c>
      <c r="G176" s="15">
        <v>0</v>
      </c>
      <c r="H176" s="74"/>
    </row>
    <row r="177" spans="1:8" s="4" customFormat="1" ht="20.25" customHeight="1">
      <c r="A177" s="71"/>
      <c r="B177" s="53"/>
      <c r="C177" s="8">
        <v>2015</v>
      </c>
      <c r="D177" s="15">
        <f t="shared" si="6"/>
        <v>12705</v>
      </c>
      <c r="E177" s="15">
        <v>12100</v>
      </c>
      <c r="F177" s="15">
        <v>605</v>
      </c>
      <c r="G177" s="15">
        <v>0</v>
      </c>
      <c r="H177" s="74"/>
    </row>
    <row r="178" spans="1:8" s="4" customFormat="1" ht="17.25" customHeight="1">
      <c r="A178" s="71"/>
      <c r="B178" s="53"/>
      <c r="C178" s="8">
        <v>2016</v>
      </c>
      <c r="D178" s="11">
        <f t="shared" si="6"/>
        <v>0</v>
      </c>
      <c r="E178" s="11">
        <v>0</v>
      </c>
      <c r="F178" s="15">
        <v>0</v>
      </c>
      <c r="G178" s="15">
        <v>0</v>
      </c>
      <c r="H178" s="74"/>
    </row>
    <row r="179" spans="1:8" s="4" customFormat="1" ht="17.25" customHeight="1">
      <c r="A179" s="71"/>
      <c r="B179" s="53"/>
      <c r="C179" s="8">
        <v>2017</v>
      </c>
      <c r="D179" s="15">
        <f t="shared" si="6"/>
        <v>0</v>
      </c>
      <c r="E179" s="15">
        <v>0</v>
      </c>
      <c r="F179" s="15">
        <v>0</v>
      </c>
      <c r="G179" s="15">
        <v>0</v>
      </c>
      <c r="H179" s="74"/>
    </row>
    <row r="180" spans="1:8" s="4" customFormat="1" ht="23.25" customHeight="1">
      <c r="A180" s="72"/>
      <c r="B180" s="53"/>
      <c r="C180" s="8">
        <v>2018</v>
      </c>
      <c r="D180" s="15">
        <f t="shared" si="6"/>
        <v>0</v>
      </c>
      <c r="E180" s="15">
        <v>0</v>
      </c>
      <c r="F180" s="15">
        <v>0</v>
      </c>
      <c r="G180" s="15">
        <v>0</v>
      </c>
      <c r="H180" s="74"/>
    </row>
    <row r="181" spans="1:8" s="4" customFormat="1" ht="18.75" customHeight="1">
      <c r="A181" s="60"/>
      <c r="B181" s="54"/>
      <c r="C181" s="8">
        <v>2019</v>
      </c>
      <c r="D181" s="15">
        <f t="shared" si="6"/>
        <v>0</v>
      </c>
      <c r="E181" s="11">
        <v>0</v>
      </c>
      <c r="F181" s="15">
        <v>0</v>
      </c>
      <c r="G181" s="15">
        <v>0</v>
      </c>
      <c r="H181" s="48"/>
    </row>
    <row r="182" spans="1:8" s="4" customFormat="1" ht="34.5" customHeight="1">
      <c r="A182" s="83" t="s">
        <v>92</v>
      </c>
      <c r="B182" s="119" t="s">
        <v>93</v>
      </c>
      <c r="C182" s="8">
        <v>2017</v>
      </c>
      <c r="D182" s="15">
        <f t="shared" si="6"/>
        <v>306.891</v>
      </c>
      <c r="E182" s="11">
        <v>0</v>
      </c>
      <c r="F182" s="15">
        <v>306.891</v>
      </c>
      <c r="G182" s="15">
        <v>0</v>
      </c>
      <c r="H182" s="43" t="s">
        <v>95</v>
      </c>
    </row>
    <row r="183" spans="1:8" s="4" customFormat="1" ht="19.5" customHeight="1">
      <c r="A183" s="106"/>
      <c r="B183" s="111"/>
      <c r="C183" s="8">
        <v>2018</v>
      </c>
      <c r="D183" s="15">
        <f>E183+F183+G183</f>
        <v>250</v>
      </c>
      <c r="E183" s="11">
        <v>0</v>
      </c>
      <c r="F183" s="15">
        <v>250</v>
      </c>
      <c r="G183" s="15">
        <v>0</v>
      </c>
      <c r="H183" s="44"/>
    </row>
    <row r="184" spans="1:8" s="4" customFormat="1" ht="18" customHeight="1">
      <c r="A184" s="60"/>
      <c r="B184" s="54"/>
      <c r="C184" s="8">
        <v>2019</v>
      </c>
      <c r="D184" s="15">
        <f>E184+F184+G184</f>
        <v>250</v>
      </c>
      <c r="E184" s="11">
        <v>0</v>
      </c>
      <c r="F184" s="15">
        <v>250</v>
      </c>
      <c r="G184" s="15">
        <v>0</v>
      </c>
      <c r="H184" s="45"/>
    </row>
    <row r="185" spans="1:8" s="4" customFormat="1" ht="17.25" customHeight="1">
      <c r="A185" s="115"/>
      <c r="B185" s="117" t="s">
        <v>60</v>
      </c>
      <c r="C185" s="27" t="s">
        <v>78</v>
      </c>
      <c r="D185" s="13">
        <f>D186+D187+D188+D189+D190+D191</f>
        <v>13511.891</v>
      </c>
      <c r="E185" s="13">
        <f>E186+E187+E188+E189+E190+E191</f>
        <v>12100</v>
      </c>
      <c r="F185" s="13">
        <f>F186+F187+F188+F189+F190+F191</f>
        <v>1411.891</v>
      </c>
      <c r="G185" s="13">
        <f>G186+G187+G188+G189+G190+G191</f>
        <v>0</v>
      </c>
      <c r="H185" s="113"/>
    </row>
    <row r="186" spans="1:8" s="4" customFormat="1" ht="17.25" customHeight="1">
      <c r="A186" s="115"/>
      <c r="B186" s="117"/>
      <c r="C186" s="27">
        <v>2014</v>
      </c>
      <c r="D186" s="13">
        <f aca="true" t="shared" si="7" ref="D186:D191">E186+F186+G186</f>
        <v>0</v>
      </c>
      <c r="E186" s="13">
        <f aca="true" t="shared" si="8" ref="E186:G188">E176</f>
        <v>0</v>
      </c>
      <c r="F186" s="13">
        <f t="shared" si="8"/>
        <v>0</v>
      </c>
      <c r="G186" s="13">
        <f t="shared" si="8"/>
        <v>0</v>
      </c>
      <c r="H186" s="113"/>
    </row>
    <row r="187" spans="1:8" s="4" customFormat="1" ht="17.25" customHeight="1">
      <c r="A187" s="115"/>
      <c r="B187" s="117"/>
      <c r="C187" s="27">
        <v>2015</v>
      </c>
      <c r="D187" s="13">
        <f t="shared" si="7"/>
        <v>12705</v>
      </c>
      <c r="E187" s="13">
        <f t="shared" si="8"/>
        <v>12100</v>
      </c>
      <c r="F187" s="13">
        <f t="shared" si="8"/>
        <v>605</v>
      </c>
      <c r="G187" s="13">
        <f t="shared" si="8"/>
        <v>0</v>
      </c>
      <c r="H187" s="113"/>
    </row>
    <row r="188" spans="1:8" s="4" customFormat="1" ht="17.25" customHeight="1">
      <c r="A188" s="115"/>
      <c r="B188" s="117"/>
      <c r="C188" s="27">
        <v>2016</v>
      </c>
      <c r="D188" s="13">
        <f t="shared" si="7"/>
        <v>0</v>
      </c>
      <c r="E188" s="13">
        <f t="shared" si="8"/>
        <v>0</v>
      </c>
      <c r="F188" s="13">
        <f t="shared" si="8"/>
        <v>0</v>
      </c>
      <c r="G188" s="13">
        <f t="shared" si="8"/>
        <v>0</v>
      </c>
      <c r="H188" s="113"/>
    </row>
    <row r="189" spans="1:8" s="4" customFormat="1" ht="17.25" customHeight="1">
      <c r="A189" s="115"/>
      <c r="B189" s="117"/>
      <c r="C189" s="27">
        <v>2017</v>
      </c>
      <c r="D189" s="13">
        <f t="shared" si="7"/>
        <v>306.891</v>
      </c>
      <c r="E189" s="13">
        <f aca="true" t="shared" si="9" ref="E189:F191">E179+E182</f>
        <v>0</v>
      </c>
      <c r="F189" s="13">
        <f t="shared" si="9"/>
        <v>306.891</v>
      </c>
      <c r="G189" s="13">
        <f>G179</f>
        <v>0</v>
      </c>
      <c r="H189" s="113"/>
    </row>
    <row r="190" spans="1:8" s="4" customFormat="1" ht="17.25" customHeight="1">
      <c r="A190" s="115"/>
      <c r="B190" s="117"/>
      <c r="C190" s="27">
        <v>2018</v>
      </c>
      <c r="D190" s="13">
        <f t="shared" si="7"/>
        <v>250</v>
      </c>
      <c r="E190" s="13">
        <f t="shared" si="9"/>
        <v>0</v>
      </c>
      <c r="F190" s="13">
        <f t="shared" si="9"/>
        <v>250</v>
      </c>
      <c r="G190" s="13">
        <f>G180</f>
        <v>0</v>
      </c>
      <c r="H190" s="113"/>
    </row>
    <row r="191" spans="1:8" ht="13.5">
      <c r="A191" s="116"/>
      <c r="B191" s="114"/>
      <c r="C191" s="27">
        <v>2019</v>
      </c>
      <c r="D191" s="13">
        <f t="shared" si="7"/>
        <v>250</v>
      </c>
      <c r="E191" s="13">
        <f t="shared" si="9"/>
        <v>0</v>
      </c>
      <c r="F191" s="28">
        <f t="shared" si="9"/>
        <v>250</v>
      </c>
      <c r="G191" s="28">
        <v>0</v>
      </c>
      <c r="H191" s="114"/>
    </row>
    <row r="192" spans="4:7" ht="15">
      <c r="D192" s="19">
        <f aca="true" t="shared" si="10" ref="D192:F198">D69+D98+D167+D185</f>
        <v>271102.9309</v>
      </c>
      <c r="E192" s="19">
        <f t="shared" si="10"/>
        <v>220077.699</v>
      </c>
      <c r="F192" s="19">
        <f t="shared" si="10"/>
        <v>51025.2319</v>
      </c>
      <c r="G192" s="30">
        <f aca="true" t="shared" si="11" ref="G192:G198">E192+F192</f>
        <v>271102.9309</v>
      </c>
    </row>
    <row r="193" spans="2:7" ht="15">
      <c r="B193" s="14">
        <f>D193+D194+D195+D196+D197+D198</f>
        <v>271102.93090000004</v>
      </c>
      <c r="C193" s="29"/>
      <c r="D193" s="31">
        <f t="shared" si="10"/>
        <v>52518.37995</v>
      </c>
      <c r="E193" s="31">
        <f t="shared" si="10"/>
        <v>47947.89189</v>
      </c>
      <c r="F193" s="31">
        <f t="shared" si="10"/>
        <v>4570.48806</v>
      </c>
      <c r="G193" s="30">
        <f t="shared" si="11"/>
        <v>52518.37995</v>
      </c>
    </row>
    <row r="194" spans="3:7" ht="15">
      <c r="C194" s="29"/>
      <c r="D194" s="19">
        <f t="shared" si="10"/>
        <v>105293.20103000001</v>
      </c>
      <c r="E194" s="19">
        <f t="shared" si="10"/>
        <v>92978.088</v>
      </c>
      <c r="F194" s="19">
        <f t="shared" si="10"/>
        <v>12315.11303</v>
      </c>
      <c r="G194" s="30">
        <f t="shared" si="11"/>
        <v>105293.20103</v>
      </c>
    </row>
    <row r="195" spans="3:7" ht="15">
      <c r="C195" s="14"/>
      <c r="D195" s="19">
        <f t="shared" si="10"/>
        <v>74691.08992</v>
      </c>
      <c r="E195" s="19">
        <f t="shared" si="10"/>
        <v>73197.26911</v>
      </c>
      <c r="F195" s="19">
        <f t="shared" si="10"/>
        <v>1493.8208100000002</v>
      </c>
      <c r="G195" s="30">
        <f t="shared" si="11"/>
        <v>74691.08992</v>
      </c>
    </row>
    <row r="196" spans="3:7" ht="15">
      <c r="C196" s="29"/>
      <c r="D196" s="19">
        <f t="shared" si="10"/>
        <v>26039.26</v>
      </c>
      <c r="E196" s="19">
        <f t="shared" si="10"/>
        <v>5893.450000000001</v>
      </c>
      <c r="F196" s="19">
        <f t="shared" si="10"/>
        <v>20145.81</v>
      </c>
      <c r="G196" s="30">
        <f t="shared" si="11"/>
        <v>26039.260000000002</v>
      </c>
    </row>
    <row r="197" spans="3:7" ht="15">
      <c r="C197" s="29"/>
      <c r="D197" s="19">
        <f t="shared" si="10"/>
        <v>6280.5</v>
      </c>
      <c r="E197" s="19">
        <f t="shared" si="10"/>
        <v>30.5</v>
      </c>
      <c r="F197" s="19">
        <f t="shared" si="10"/>
        <v>6250</v>
      </c>
      <c r="G197" s="30">
        <f t="shared" si="11"/>
        <v>6280.5</v>
      </c>
    </row>
    <row r="198" spans="4:7" ht="15">
      <c r="D198" s="19">
        <f t="shared" si="10"/>
        <v>6280.5</v>
      </c>
      <c r="E198" s="19">
        <f t="shared" si="10"/>
        <v>30.5</v>
      </c>
      <c r="F198" s="19">
        <f t="shared" si="10"/>
        <v>6250</v>
      </c>
      <c r="G198" s="30">
        <f t="shared" si="11"/>
        <v>6280.5</v>
      </c>
    </row>
  </sheetData>
  <sheetProtection/>
  <mergeCells count="99">
    <mergeCell ref="B182:B184"/>
    <mergeCell ref="A182:A184"/>
    <mergeCell ref="B155:B157"/>
    <mergeCell ref="A155:A157"/>
    <mergeCell ref="A158:A160"/>
    <mergeCell ref="B158:B160"/>
    <mergeCell ref="A164:A166"/>
    <mergeCell ref="B164:B166"/>
    <mergeCell ref="B175:B181"/>
    <mergeCell ref="H185:H191"/>
    <mergeCell ref="A185:A191"/>
    <mergeCell ref="B185:B191"/>
    <mergeCell ref="A148:A154"/>
    <mergeCell ref="A167:A173"/>
    <mergeCell ref="B148:B154"/>
    <mergeCell ref="B167:B173"/>
    <mergeCell ref="H167:H173"/>
    <mergeCell ref="A175:A181"/>
    <mergeCell ref="B161:B163"/>
    <mergeCell ref="H175:H181"/>
    <mergeCell ref="B113:B119"/>
    <mergeCell ref="H113:H119"/>
    <mergeCell ref="H148:H154"/>
    <mergeCell ref="B134:B140"/>
    <mergeCell ref="H155:H157"/>
    <mergeCell ref="H158:H160"/>
    <mergeCell ref="B174:H174"/>
    <mergeCell ref="H127:H133"/>
    <mergeCell ref="H161:H163"/>
    <mergeCell ref="A141:A147"/>
    <mergeCell ref="A161:A163"/>
    <mergeCell ref="B66:B68"/>
    <mergeCell ref="B141:B147"/>
    <mergeCell ref="H91:H97"/>
    <mergeCell ref="A91:A97"/>
    <mergeCell ref="A120:A126"/>
    <mergeCell ref="B120:B126"/>
    <mergeCell ref="H120:H126"/>
    <mergeCell ref="B105:H105"/>
    <mergeCell ref="B91:B97"/>
    <mergeCell ref="H38:H44"/>
    <mergeCell ref="A45:A51"/>
    <mergeCell ref="B45:B51"/>
    <mergeCell ref="H45:H51"/>
    <mergeCell ref="B59:B65"/>
    <mergeCell ref="H59:H65"/>
    <mergeCell ref="H52:H58"/>
    <mergeCell ref="A3:H4"/>
    <mergeCell ref="D5:G5"/>
    <mergeCell ref="B9:B15"/>
    <mergeCell ref="B31:B37"/>
    <mergeCell ref="A17:A23"/>
    <mergeCell ref="A24:A30"/>
    <mergeCell ref="H24:H30"/>
    <mergeCell ref="H31:H37"/>
    <mergeCell ref="A5:A7"/>
    <mergeCell ref="B16:H16"/>
    <mergeCell ref="A113:A119"/>
    <mergeCell ref="H106:H112"/>
    <mergeCell ref="H134:H140"/>
    <mergeCell ref="A134:A140"/>
    <mergeCell ref="A106:A112"/>
    <mergeCell ref="B106:B112"/>
    <mergeCell ref="A2:H2"/>
    <mergeCell ref="B77:B83"/>
    <mergeCell ref="H77:H83"/>
    <mergeCell ref="A127:A133"/>
    <mergeCell ref="B127:B133"/>
    <mergeCell ref="A38:A44"/>
    <mergeCell ref="A59:A65"/>
    <mergeCell ref="A31:A37"/>
    <mergeCell ref="B52:B58"/>
    <mergeCell ref="A52:A58"/>
    <mergeCell ref="B5:B7"/>
    <mergeCell ref="B17:B23"/>
    <mergeCell ref="B38:B44"/>
    <mergeCell ref="C5:C7"/>
    <mergeCell ref="H5:H7"/>
    <mergeCell ref="D6:G6"/>
    <mergeCell ref="H164:H166"/>
    <mergeCell ref="A9:A15"/>
    <mergeCell ref="A84:A90"/>
    <mergeCell ref="A77:A83"/>
    <mergeCell ref="B69:B75"/>
    <mergeCell ref="H9:H15"/>
    <mergeCell ref="H17:H23"/>
    <mergeCell ref="B24:B30"/>
    <mergeCell ref="H84:H90"/>
    <mergeCell ref="B76:H76"/>
    <mergeCell ref="H182:H184"/>
    <mergeCell ref="H66:H68"/>
    <mergeCell ref="A66:A68"/>
    <mergeCell ref="A69:A75"/>
    <mergeCell ref="B98:B104"/>
    <mergeCell ref="A98:A104"/>
    <mergeCell ref="H98:H104"/>
    <mergeCell ref="B84:B90"/>
    <mergeCell ref="H69:H74"/>
    <mergeCell ref="H141:H147"/>
  </mergeCells>
  <printOptions/>
  <pageMargins left="0.3937007874015748" right="0.23" top="0.31" bottom="0.1968503937007874" header="0.32" footer="0.1968503937007874"/>
  <pageSetup fitToHeight="0" horizontalDpi="600" verticalDpi="600" orientation="landscape" paperSize="9" scale="46" r:id="rId1"/>
  <rowBreaks count="3" manualBreakCount="3">
    <brk id="51" max="255" man="1"/>
    <brk id="90" max="7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2017-05-03T05:27:11Z</cp:lastPrinted>
  <dcterms:created xsi:type="dcterms:W3CDTF">2011-03-10T10:26:24Z</dcterms:created>
  <dcterms:modified xsi:type="dcterms:W3CDTF">2017-11-02T00:43:29Z</dcterms:modified>
  <cp:category/>
  <cp:version/>
  <cp:contentType/>
  <cp:contentStatus/>
</cp:coreProperties>
</file>