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192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<sst xmlns="http://schemas.openxmlformats.org/spreadsheetml/2006/main" count="147" uniqueCount="147">
  <si>
    <t>округа "поселок Палана"</t>
  </si>
  <si>
    <t>ИНФОРМАЦИЯ</t>
  </si>
  <si>
    <t xml:space="preserve">об исполнении бюджета городского округа "поселок Палана"           </t>
  </si>
  <si>
    <t xml:space="preserve">Код </t>
  </si>
  <si>
    <t>Наименование показателей</t>
  </si>
  <si>
    <t>бюджетной классификации</t>
  </si>
  <si>
    <t>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</si>
  <si>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</si>
  <si>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</si>
  <si>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</si>
  <si>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</si>
  <si>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 в государственной и муниципальной собственности</t>
  </si>
  <si>
    <t>Платежи при пользовании природными ресурсами</t>
  </si>
  <si>
    <t xml:space="preserve">Доходы от оказания платных услуг и компенсаций затрат государства </t>
  </si>
  <si>
    <t>Доходы от продажи 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</si>
  <si>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</si>
  <si>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</si>
  <si>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</si>
  <si>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</si>
  <si>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Субсидии бюджетам субъектов 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</si>
  <si>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</si>
  <si>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</si>
  <si>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</si>
  <si>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</si>
  <si>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</si>
  <si>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</si>
  <si>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</si>
  <si>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</si>
  <si>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</si>
  <si>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</si>
  <si>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</si>
  <si>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</si>
  <si>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</si>
  <si>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</si>
  <si>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</si>
  <si>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</si>
  <si>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</si>
  <si>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</si>
  <si>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</si>
  <si>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</si>
  <si>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</si>
  <si>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</si>
  <si>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</si>
  <si>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</si>
  <si>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</si>
  <si>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</si>
  <si>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</si>
  <si>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</si>
  <si>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культуры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</si>
  <si>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</si>
  <si>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</si>
  <si>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</si>
  <si>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</si>
  <si>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</si>
  <si>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ВСЕГО РАСХОДОВ</t>
  </si>
  <si>
    <t>ИСТОЧНИКИ ФИНАНСИРОВАНИЯ ДЕФИЦИТА</t>
  </si>
  <si>
    <t>Источники внутреннего финансироваия дефицита бюджетов</t>
  </si>
  <si>
    <t>Получение кредитов от кредитных организаций</t>
  </si>
  <si>
    <t xml:space="preserve">Погашение  кредитов, предоставленных кредитными организациями </t>
  </si>
  <si>
    <t xml:space="preserve">Получение  бюджетных  кредитов  от  других бюджетов  бюджетной   системы </t>
  </si>
  <si>
    <t xml:space="preserve">Увеличение остатков средств бюджетов  </t>
  </si>
  <si>
    <t xml:space="preserve">Уменьшение остатков средств бюджетов </t>
  </si>
  <si>
    <t>0100</t>
  </si>
  <si>
    <t>0102</t>
  </si>
  <si>
    <t>0103</t>
  </si>
  <si>
    <t>0104</t>
  </si>
  <si>
    <t>0106</t>
  </si>
  <si>
    <t>0107</t>
  </si>
  <si>
    <t>0111</t>
  </si>
  <si>
    <t>0200</t>
  </si>
  <si>
    <t>0203</t>
  </si>
  <si>
    <t>0300</t>
  </si>
  <si>
    <t>0309</t>
  </si>
  <si>
    <t>0314</t>
  </si>
  <si>
    <t>0400</t>
  </si>
  <si>
    <t>0409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</si>
  <si>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</si>
  <si>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</si>
  <si>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</si>
  <si>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</si>
  <si>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</si>
  <si>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</si>
  <si>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</si>
  <si>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</si>
  <si>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</si>
  <si>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</si>
  <si>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</si>
  <si>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1000000000000000</t>
  </si>
  <si>
    <t>1020000000000700</t>
  </si>
  <si>
    <t>1020000000000800</t>
  </si>
  <si>
    <t>1030000000000700</t>
  </si>
  <si>
    <t>1050000000000500</t>
  </si>
  <si>
    <t>1050000000000600</t>
  </si>
  <si>
    <t>00010000000000000000</t>
  </si>
  <si>
    <t>00010100000000000000</t>
  </si>
  <si>
    <t>00010500000000000000</t>
  </si>
  <si>
    <t>00010600000000000000</t>
  </si>
  <si>
    <t>00010800000000000000</t>
  </si>
  <si>
    <t>00011100000000000000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</si>
  <si>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</si>
  <si>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</si>
  <si>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</si>
  <si>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</si>
  <si>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</si>
  <si>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</si>
  <si>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00020000000000000000</t>
  </si>
  <si>
    <t>00020700000000000100</t>
  </si>
  <si>
    <t>Возврат остатков субсидий, субвенций и иных межбюджетных трансфертов, имеющих целевое назначение прошлых лет</t>
  </si>
  <si>
    <t>00021904000040000100</t>
  </si>
  <si>
    <t>0113</t>
  </si>
  <si>
    <t>1101</t>
  </si>
  <si>
    <t>1100</t>
  </si>
  <si>
    <t>0804</t>
  </si>
  <si>
    <t>Налоговые и неналоговые доходы</t>
  </si>
  <si>
    <t>0304</t>
  </si>
  <si>
    <t>Органы юстиции</t>
  </si>
  <si>
    <t>1102</t>
  </si>
  <si>
    <t>Массовый спорт</t>
  </si>
  <si>
    <t>00010300000000000000</t>
  </si>
  <si>
    <t>Дотации на выравнивание бюджетной обеспеченности</t>
  </si>
  <si>
    <t>% исполн.</t>
  </si>
  <si>
    <t>0412</t>
  </si>
  <si>
    <t>план (уточн.)            на год</t>
  </si>
  <si>
    <t>Налоги на товары (работы, услуги), реализуемые на территории Российской Федерации</t>
  </si>
  <si>
    <t>тыс. руб.</t>
  </si>
  <si>
    <t>Дотации бюджетам на поддержку мер по обеспечению сбалансирорванности бюджетов</t>
  </si>
  <si>
    <t>Дорожное хозяйство (дорожные фонды)</t>
  </si>
  <si>
    <t>Другие вопросы в области национальной экономики</t>
  </si>
  <si>
    <t>Культура и кинематография</t>
  </si>
  <si>
    <t>Другие вопросы в области социальной политики</t>
  </si>
  <si>
    <t xml:space="preserve">Физическая культура </t>
  </si>
  <si>
    <t>Дефицит - (профицит +)  бюджета</t>
  </si>
  <si>
    <t xml:space="preserve">Приложение </t>
  </si>
  <si>
    <t xml:space="preserve">к Постановлению Администрации </t>
  </si>
  <si>
    <t>№ 92 от 19.05.2016</t>
  </si>
  <si>
    <t>0405</t>
  </si>
  <si>
    <t>Сельское хозяйство и рыболовстово</t>
  </si>
  <si>
    <t>00020215001000000100</t>
  </si>
  <si>
    <t>00020215002000000100</t>
  </si>
  <si>
    <t>00020220000000000100</t>
  </si>
  <si>
    <t>00020230000000000100</t>
  </si>
  <si>
    <t>Дополнительное образование детей</t>
  </si>
  <si>
    <t>0703</t>
  </si>
  <si>
    <t>00020240000000000100</t>
  </si>
  <si>
    <t>,</t>
  </si>
  <si>
    <t>исполнено на 01.01.2020</t>
  </si>
  <si>
    <t xml:space="preserve"> на 01 января 2020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</si>
</sst>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u val="single"/>
      <sz val="10"/>
      <color indexed="20"/>
      <name val="Arial Cyr"/>
      <family val="0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u val="single"/>
      <sz val="10"/>
      <color theme="11"/>
      <name val="Arial Cyr"/>
      <family val="0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9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" fillId="0" borderId="0" xfId="0" applyFont="1" applyAlignment="1">
      <alignment/>
    </xf>
    <xf numFmtId="2" fontId="5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2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64">
      <selection activeCell="G86" sqref="G86"/>
    </sheetView>
  </sheetViews>
  <sheetFormatPr defaultColWidth="9.00390625" defaultRowHeight="12.75"/>
  <cols>
    <col min="1" max="1" width="20.875" style="0" customWidth="1"/>
    <col min="5" max="5" width="14.50390625" style="0" customWidth="1"/>
    <col min="6" max="6" width="11.125" style="0" customWidth="1"/>
    <col min="7" max="7" width="10.375" style="0" customWidth="1"/>
    <col min="8" max="8" width="9.25390625" style="0" bestFit="1" customWidth="1"/>
  </cols>
  <sheetData>
    <row r="1" spans="1:7" ht="15" customHeight="1">
      <c r="A1" s="1"/>
      <c r="B1" s="2"/>
      <c r="C1" s="2"/>
      <c r="D1" s="2"/>
      <c r="E1" s="21"/>
      <c r="F1" s="34" t="s">
        <v>132</v>
      </c>
      <c r="G1" s="34"/>
    </row>
    <row r="2" spans="1:7" ht="11.25" customHeight="1">
      <c r="A2" s="1"/>
      <c r="B2" s="2"/>
      <c r="C2" s="2"/>
      <c r="D2" s="2"/>
      <c r="E2" s="38" t="s">
        <v>133</v>
      </c>
      <c r="F2" s="38"/>
      <c r="G2" s="38"/>
    </row>
    <row r="3" spans="1:7" ht="14.25" customHeight="1">
      <c r="A3" s="1"/>
      <c r="B3" s="2"/>
      <c r="C3" s="2"/>
      <c r="D3" s="2"/>
      <c r="E3" s="38" t="s">
        <v>0</v>
      </c>
      <c r="F3" s="38"/>
      <c r="G3" s="38"/>
    </row>
    <row r="4" spans="1:7" ht="12" customHeight="1">
      <c r="A4" s="1"/>
      <c r="B4" s="2"/>
      <c r="C4" s="2"/>
      <c r="D4" s="2"/>
      <c r="E4" s="38" t="s">
        <v>134</v>
      </c>
      <c r="F4" s="38"/>
      <c r="G4" s="38"/>
    </row>
    <row r="5" spans="1:7" ht="40.5" customHeight="1">
      <c r="A5" s="3"/>
      <c r="B5" s="3"/>
      <c r="C5" s="39" t="s">
        <v>1</v>
      </c>
      <c r="D5" s="39"/>
      <c r="E5" s="3"/>
      <c r="F5" s="3"/>
      <c r="G5" s="3"/>
    </row>
    <row r="6" spans="1:7" ht="15.75" customHeight="1">
      <c r="A6" s="40" t="s">
        <v>2</v>
      </c>
      <c r="B6" s="40"/>
      <c r="C6" s="40"/>
      <c r="D6" s="40"/>
      <c r="E6" s="40"/>
      <c r="F6" s="40"/>
      <c r="G6" s="40"/>
    </row>
    <row r="7" spans="1:7" ht="15">
      <c r="A7" s="41" t="s">
        <v>146</v>
      </c>
      <c r="B7" s="41"/>
      <c r="C7" s="41"/>
      <c r="D7" s="41"/>
      <c r="E7" s="41"/>
      <c r="F7" s="41"/>
      <c r="G7" s="4"/>
    </row>
    <row r="8" spans="1:8" ht="12.75">
      <c r="A8" s="2"/>
      <c r="B8" s="2"/>
      <c r="C8" s="2"/>
      <c r="D8" s="2"/>
      <c r="E8" s="2"/>
      <c r="F8" s="7"/>
      <c r="G8" s="2"/>
      <c r="H8" s="7" t="s">
        <v>124</v>
      </c>
    </row>
    <row r="9" spans="1:10" ht="12.75">
      <c r="A9" s="9" t="s">
        <v>3</v>
      </c>
      <c r="B9" s="28" t="s">
        <v>4</v>
      </c>
      <c r="C9" s="28"/>
      <c r="D9" s="28"/>
      <c r="E9" s="28"/>
      <c r="F9" s="29" t="s">
        <v>122</v>
      </c>
      <c r="G9" s="29" t="s">
        <v>145</v>
      </c>
      <c r="H9" s="28" t="s">
        <v>120</v>
      </c>
      <c r="I9" s="8"/>
      <c r="J9" s="2"/>
    </row>
    <row r="10" spans="1:8" ht="12.75">
      <c r="A10" s="9" t="s">
        <v>5</v>
      </c>
      <c r="B10" s="28"/>
      <c r="C10" s="28"/>
      <c r="D10" s="28"/>
      <c r="E10" s="28"/>
      <c r="F10" s="29"/>
      <c r="G10" s="29"/>
      <c r="H10" s="28"/>
    </row>
    <row r="11" spans="1:8" ht="12.75">
      <c r="A11" s="10"/>
      <c r="B11" s="28"/>
      <c r="C11" s="28"/>
      <c r="D11" s="28"/>
      <c r="E11" s="28"/>
      <c r="F11" s="29"/>
      <c r="G11" s="29"/>
      <c r="H11" s="28"/>
    </row>
    <row r="12" spans="1:8" ht="13.5">
      <c r="A12" s="9"/>
      <c r="B12" s="30" t="s">
        <v>6</v>
      </c>
      <c r="C12" s="30"/>
      <c r="D12" s="30"/>
      <c r="E12" s="30"/>
      <c r="F12" s="12">
        <f>F13+F26</f>
        <v>619159</v>
      </c>
      <c r="G12" s="12">
        <f>G13+G26</f>
        <v>602811</v>
      </c>
      <c r="H12" s="22">
        <f>G12/F12*100</f>
        <v>97.35964429169243</v>
      </c>
    </row>
    <row r="13" spans="1:8" ht="12.75">
      <c r="A13" s="13" t="s">
        <v>93</v>
      </c>
      <c r="B13" s="14" t="s">
        <v>113</v>
      </c>
      <c r="C13" s="15"/>
      <c r="D13" s="15"/>
      <c r="E13" s="15"/>
      <c r="F13" s="11">
        <f>SUM(F14:F25)</f>
        <v>88975</v>
      </c>
      <c r="G13" s="11">
        <f>SUM(G14:G25)</f>
        <v>83758</v>
      </c>
      <c r="H13" s="22">
        <f>G13/F13*100</f>
        <v>94.13655521213823</v>
      </c>
    </row>
    <row r="14" spans="1:8" ht="13.5" customHeight="1">
      <c r="A14" s="16" t="s">
        <v>94</v>
      </c>
      <c r="B14" s="31" t="s">
        <v>7</v>
      </c>
      <c r="C14" s="31"/>
      <c r="D14" s="31"/>
      <c r="E14" s="31"/>
      <c r="F14" s="9">
        <v>50200</v>
      </c>
      <c r="G14" s="9">
        <v>48475</v>
      </c>
      <c r="H14" s="23">
        <f>G14/F14*100</f>
        <v>96.56374501992032</v>
      </c>
    </row>
    <row r="15" spans="1:8" ht="24" customHeight="1">
      <c r="A15" s="16" t="s">
        <v>118</v>
      </c>
      <c r="B15" s="31" t="s">
        <v>123</v>
      </c>
      <c r="C15" s="31"/>
      <c r="D15" s="31"/>
      <c r="E15" s="31"/>
      <c r="F15" s="9">
        <v>4045</v>
      </c>
      <c r="G15" s="9">
        <v>4031</v>
      </c>
      <c r="H15" s="23">
        <f>G15/F15*100</f>
        <v>99.65389369592089</v>
      </c>
    </row>
    <row r="16" spans="1:8" ht="13.5" customHeight="1">
      <c r="A16" s="16" t="s">
        <v>95</v>
      </c>
      <c r="B16" s="31" t="s">
        <v>8</v>
      </c>
      <c r="C16" s="31"/>
      <c r="D16" s="31"/>
      <c r="E16" s="31"/>
      <c r="F16" s="9">
        <v>9080</v>
      </c>
      <c r="G16" s="9">
        <v>8170</v>
      </c>
      <c r="H16" s="23">
        <f aca="true" t="shared" si="0" ref="H16:H30">G16/F16*100</f>
        <v>89.97797356828194</v>
      </c>
    </row>
    <row r="17" spans="1:8" ht="13.5" customHeight="1">
      <c r="A17" s="16" t="s">
        <v>96</v>
      </c>
      <c r="B17" s="31" t="s">
        <v>9</v>
      </c>
      <c r="C17" s="31"/>
      <c r="D17" s="31"/>
      <c r="E17" s="31"/>
      <c r="F17" s="9">
        <v>3220</v>
      </c>
      <c r="G17" s="9">
        <v>3036</v>
      </c>
      <c r="H17" s="23">
        <f t="shared" si="0"/>
        <v>94.28571428571428</v>
      </c>
    </row>
    <row r="18" spans="1:8" ht="13.5" customHeight="1">
      <c r="A18" s="16" t="s">
        <v>97</v>
      </c>
      <c r="B18" s="31" t="s">
        <v>10</v>
      </c>
      <c r="C18" s="31"/>
      <c r="D18" s="31"/>
      <c r="E18" s="31"/>
      <c r="F18" s="9">
        <v>500</v>
      </c>
      <c r="G18" s="9">
        <v>317</v>
      </c>
      <c r="H18" s="23">
        <f t="shared" si="0"/>
        <v>63.4</v>
      </c>
    </row>
    <row r="19" spans="1:8" ht="38.25" customHeight="1">
      <c r="A19" s="16" t="s">
        <v>98</v>
      </c>
      <c r="B19" s="27" t="s">
        <v>11</v>
      </c>
      <c r="C19" s="27"/>
      <c r="D19" s="27"/>
      <c r="E19" s="27"/>
      <c r="F19" s="9">
        <v>5676</v>
      </c>
      <c r="G19" s="9">
        <v>5899</v>
      </c>
      <c r="H19" s="23">
        <f t="shared" si="0"/>
        <v>103.92882311486962</v>
      </c>
    </row>
    <row r="20" spans="1:8" ht="21.75" customHeight="1">
      <c r="A20" s="16" t="s">
        <v>99</v>
      </c>
      <c r="B20" s="27" t="s">
        <v>12</v>
      </c>
      <c r="C20" s="27"/>
      <c r="D20" s="27"/>
      <c r="E20" s="27"/>
      <c r="F20" s="9">
        <v>100</v>
      </c>
      <c r="G20" s="9">
        <v>18</v>
      </c>
      <c r="H20" s="23">
        <f t="shared" si="0"/>
        <v>18</v>
      </c>
    </row>
    <row r="21" spans="1:8" ht="25.5" customHeight="1">
      <c r="A21" s="16" t="s">
        <v>100</v>
      </c>
      <c r="B21" s="27" t="s">
        <v>13</v>
      </c>
      <c r="C21" s="27"/>
      <c r="D21" s="27"/>
      <c r="E21" s="27"/>
      <c r="F21" s="9">
        <v>12502</v>
      </c>
      <c r="G21" s="9">
        <v>11480</v>
      </c>
      <c r="H21" s="23">
        <f t="shared" si="0"/>
        <v>91.82530795072789</v>
      </c>
    </row>
    <row r="22" spans="1:8" ht="25.5" customHeight="1">
      <c r="A22" s="16" t="s">
        <v>101</v>
      </c>
      <c r="B22" s="27" t="s">
        <v>14</v>
      </c>
      <c r="C22" s="27"/>
      <c r="D22" s="27"/>
      <c r="E22" s="27"/>
      <c r="F22" s="9">
        <v>1799</v>
      </c>
      <c r="G22" s="9">
        <v>679</v>
      </c>
      <c r="H22" s="23">
        <f t="shared" si="0"/>
        <v>37.7431906614786</v>
      </c>
    </row>
    <row r="23" spans="1:8" ht="12.75">
      <c r="A23" s="16" t="s">
        <v>102</v>
      </c>
      <c r="B23" s="27" t="s">
        <v>15</v>
      </c>
      <c r="C23" s="27"/>
      <c r="D23" s="27"/>
      <c r="E23" s="27"/>
      <c r="F23" s="9">
        <v>50</v>
      </c>
      <c r="G23" s="9">
        <v>5</v>
      </c>
      <c r="H23" s="23">
        <f t="shared" si="0"/>
        <v>10</v>
      </c>
    </row>
    <row r="24" spans="1:8" ht="12.75">
      <c r="A24" s="16" t="s">
        <v>103</v>
      </c>
      <c r="B24" s="27" t="s">
        <v>16</v>
      </c>
      <c r="C24" s="27"/>
      <c r="D24" s="27"/>
      <c r="E24" s="27"/>
      <c r="F24" s="9">
        <v>1773</v>
      </c>
      <c r="G24" s="9">
        <v>1648</v>
      </c>
      <c r="H24" s="23">
        <f t="shared" si="0"/>
        <v>92.94980259447264</v>
      </c>
    </row>
    <row r="25" spans="1:8" ht="12.75">
      <c r="A25" s="16" t="s">
        <v>104</v>
      </c>
      <c r="B25" s="27" t="s">
        <v>17</v>
      </c>
      <c r="C25" s="27"/>
      <c r="D25" s="27"/>
      <c r="E25" s="27"/>
      <c r="F25" s="9">
        <v>30</v>
      </c>
      <c r="G25" s="9">
        <v>0</v>
      </c>
      <c r="H25" s="23">
        <f t="shared" si="0"/>
        <v>0</v>
      </c>
    </row>
    <row r="26" spans="1:8" ht="12.75">
      <c r="A26" s="13" t="s">
        <v>105</v>
      </c>
      <c r="B26" s="37" t="s">
        <v>18</v>
      </c>
      <c r="C26" s="37"/>
      <c r="D26" s="37"/>
      <c r="E26" s="37"/>
      <c r="F26" s="11">
        <f>SUM(F27:F33)</f>
        <v>530184</v>
      </c>
      <c r="G26" s="11">
        <f>SUM(G27:G33)</f>
        <v>519053</v>
      </c>
      <c r="H26" s="22">
        <f t="shared" si="0"/>
        <v>97.9005401898209</v>
      </c>
    </row>
    <row r="27" spans="1:8" ht="30" customHeight="1">
      <c r="A27" s="16" t="s">
        <v>137</v>
      </c>
      <c r="B27" s="27" t="s">
        <v>119</v>
      </c>
      <c r="C27" s="27"/>
      <c r="D27" s="27"/>
      <c r="E27" s="27"/>
      <c r="F27" s="9">
        <v>62201</v>
      </c>
      <c r="G27" s="9">
        <v>62201</v>
      </c>
      <c r="H27" s="23">
        <f t="shared" si="0"/>
        <v>100</v>
      </c>
    </row>
    <row r="28" spans="1:8" ht="30" customHeight="1">
      <c r="A28" s="16" t="s">
        <v>138</v>
      </c>
      <c r="B28" s="27" t="s">
        <v>125</v>
      </c>
      <c r="C28" s="27"/>
      <c r="D28" s="27"/>
      <c r="E28" s="27"/>
      <c r="F28" s="9">
        <v>56640</v>
      </c>
      <c r="G28" s="9">
        <v>56640</v>
      </c>
      <c r="H28" s="23">
        <f t="shared" si="0"/>
        <v>100</v>
      </c>
    </row>
    <row r="29" spans="1:8" ht="38.25" customHeight="1">
      <c r="A29" s="16" t="s">
        <v>139</v>
      </c>
      <c r="B29" s="27" t="s">
        <v>19</v>
      </c>
      <c r="C29" s="27"/>
      <c r="D29" s="27"/>
      <c r="E29" s="27"/>
      <c r="F29" s="9">
        <v>222033</v>
      </c>
      <c r="G29" s="9">
        <v>212266</v>
      </c>
      <c r="H29" s="23">
        <f t="shared" si="0"/>
        <v>95.6011043403458</v>
      </c>
    </row>
    <row r="30" spans="1:8" ht="30" customHeight="1">
      <c r="A30" s="16" t="s">
        <v>140</v>
      </c>
      <c r="B30" s="27" t="s">
        <v>20</v>
      </c>
      <c r="C30" s="27"/>
      <c r="D30" s="27"/>
      <c r="E30" s="27"/>
      <c r="F30" s="9">
        <v>190558</v>
      </c>
      <c r="G30" s="9">
        <v>189194</v>
      </c>
      <c r="H30" s="23">
        <f t="shared" si="0"/>
        <v>99.28420743290756</v>
      </c>
    </row>
    <row r="31" spans="1:8" ht="13.5" customHeight="1">
      <c r="A31" s="16" t="s">
        <v>143</v>
      </c>
      <c r="B31" s="27" t="s">
        <v>21</v>
      </c>
      <c r="C31" s="27"/>
      <c r="D31" s="27"/>
      <c r="E31" s="27"/>
      <c r="F31" s="9">
        <v>0</v>
      </c>
      <c r="G31" s="9">
        <v>0</v>
      </c>
      <c r="H31" s="23"/>
    </row>
    <row r="32" spans="1:8" ht="12.75">
      <c r="A32" s="16" t="s">
        <v>106</v>
      </c>
      <c r="B32" s="26" t="s">
        <v>22</v>
      </c>
      <c r="C32" s="26"/>
      <c r="D32" s="26"/>
      <c r="E32" s="26"/>
      <c r="F32" s="9">
        <v>0</v>
      </c>
      <c r="G32" s="9">
        <v>0</v>
      </c>
      <c r="H32" s="10"/>
    </row>
    <row r="33" spans="1:8" ht="43.5" customHeight="1">
      <c r="A33" s="16" t="s">
        <v>108</v>
      </c>
      <c r="B33" s="31" t="s">
        <v>107</v>
      </c>
      <c r="C33" s="31"/>
      <c r="D33" s="31"/>
      <c r="E33" s="31"/>
      <c r="F33" s="9">
        <v>-1248</v>
      </c>
      <c r="G33" s="9">
        <v>-1248</v>
      </c>
      <c r="H33" s="23"/>
    </row>
    <row r="34" spans="1:8" ht="12.75">
      <c r="A34" s="16"/>
      <c r="B34" s="30" t="s">
        <v>23</v>
      </c>
      <c r="C34" s="30"/>
      <c r="D34" s="30"/>
      <c r="E34" s="30"/>
      <c r="F34" s="9"/>
      <c r="G34" s="9"/>
      <c r="H34" s="10" t="s">
        <v>144</v>
      </c>
    </row>
    <row r="35" spans="1:8" ht="12.75">
      <c r="A35" s="13" t="s">
        <v>62</v>
      </c>
      <c r="B35" s="33" t="s">
        <v>24</v>
      </c>
      <c r="C35" s="33"/>
      <c r="D35" s="33"/>
      <c r="E35" s="33"/>
      <c r="F35" s="11">
        <f>SUM(F36:F42)</f>
        <v>176214</v>
      </c>
      <c r="G35" s="11">
        <f>SUM(G36:G42)</f>
        <v>171133</v>
      </c>
      <c r="H35" s="22">
        <f aca="true" t="shared" si="1" ref="H35:H46">G35/F35*100</f>
        <v>97.11657416550331</v>
      </c>
    </row>
    <row r="36" spans="1:8" ht="15" customHeight="1">
      <c r="A36" s="16" t="s">
        <v>63</v>
      </c>
      <c r="B36" s="27" t="s">
        <v>25</v>
      </c>
      <c r="C36" s="27"/>
      <c r="D36" s="27"/>
      <c r="E36" s="27"/>
      <c r="F36" s="9">
        <v>3964</v>
      </c>
      <c r="G36" s="9">
        <v>3869</v>
      </c>
      <c r="H36" s="23">
        <f t="shared" si="1"/>
        <v>97.6034308779011</v>
      </c>
    </row>
    <row r="37" spans="1:8" ht="25.5" customHeight="1">
      <c r="A37" s="16" t="s">
        <v>64</v>
      </c>
      <c r="B37" s="27" t="s">
        <v>26</v>
      </c>
      <c r="C37" s="27"/>
      <c r="D37" s="27"/>
      <c r="E37" s="27"/>
      <c r="F37" s="9">
        <v>1998</v>
      </c>
      <c r="G37" s="9">
        <v>1998</v>
      </c>
      <c r="H37" s="23">
        <f t="shared" si="1"/>
        <v>100</v>
      </c>
    </row>
    <row r="38" spans="1:8" ht="12.75">
      <c r="A38" s="16" t="s">
        <v>65</v>
      </c>
      <c r="B38" s="27" t="s">
        <v>27</v>
      </c>
      <c r="C38" s="27"/>
      <c r="D38" s="27"/>
      <c r="E38" s="27"/>
      <c r="F38" s="9">
        <v>28039</v>
      </c>
      <c r="G38" s="9">
        <v>27625</v>
      </c>
      <c r="H38" s="23">
        <f t="shared" si="1"/>
        <v>98.52348514568993</v>
      </c>
    </row>
    <row r="39" spans="1:8" ht="41.25" customHeight="1">
      <c r="A39" s="16" t="s">
        <v>66</v>
      </c>
      <c r="B39" s="27" t="s">
        <v>28</v>
      </c>
      <c r="C39" s="27"/>
      <c r="D39" s="27"/>
      <c r="E39" s="27"/>
      <c r="F39" s="9">
        <v>11875</v>
      </c>
      <c r="G39" s="9">
        <v>11771</v>
      </c>
      <c r="H39" s="23">
        <f t="shared" si="1"/>
        <v>99.12421052631579</v>
      </c>
    </row>
    <row r="40" spans="1:8" ht="12.75">
      <c r="A40" s="16" t="s">
        <v>67</v>
      </c>
      <c r="B40" s="26" t="s">
        <v>29</v>
      </c>
      <c r="C40" s="26"/>
      <c r="D40" s="26"/>
      <c r="E40" s="26"/>
      <c r="F40" s="9">
        <v>0</v>
      </c>
      <c r="G40" s="9">
        <v>0</v>
      </c>
      <c r="H40" s="23"/>
    </row>
    <row r="41" spans="1:8" ht="12.75">
      <c r="A41" s="16" t="s">
        <v>68</v>
      </c>
      <c r="B41" s="24" t="s">
        <v>30</v>
      </c>
      <c r="C41" s="24"/>
      <c r="D41" s="24"/>
      <c r="E41" s="24"/>
      <c r="F41" s="9">
        <v>338</v>
      </c>
      <c r="G41" s="9">
        <v>0</v>
      </c>
      <c r="H41" s="23"/>
    </row>
    <row r="42" spans="1:8" ht="12.75">
      <c r="A42" s="16" t="s">
        <v>109</v>
      </c>
      <c r="B42" s="26" t="s">
        <v>31</v>
      </c>
      <c r="C42" s="26"/>
      <c r="D42" s="26"/>
      <c r="E42" s="26"/>
      <c r="F42" s="9">
        <v>130000</v>
      </c>
      <c r="G42" s="9">
        <v>125870</v>
      </c>
      <c r="H42" s="23">
        <f t="shared" si="1"/>
        <v>96.82307692307693</v>
      </c>
    </row>
    <row r="43" spans="1:8" ht="12.75">
      <c r="A43" s="13" t="s">
        <v>69</v>
      </c>
      <c r="B43" s="33" t="s">
        <v>32</v>
      </c>
      <c r="C43" s="33"/>
      <c r="D43" s="33"/>
      <c r="E43" s="33"/>
      <c r="F43" s="11">
        <f>SUM(F44)</f>
        <v>496</v>
      </c>
      <c r="G43" s="11">
        <f>SUM(G44)</f>
        <v>496</v>
      </c>
      <c r="H43" s="22">
        <f t="shared" si="1"/>
        <v>100</v>
      </c>
    </row>
    <row r="44" spans="1:8" ht="16.5" customHeight="1">
      <c r="A44" s="16" t="s">
        <v>70</v>
      </c>
      <c r="B44" s="27" t="s">
        <v>33</v>
      </c>
      <c r="C44" s="27"/>
      <c r="D44" s="27"/>
      <c r="E44" s="27"/>
      <c r="F44" s="9">
        <v>496</v>
      </c>
      <c r="G44" s="9">
        <v>496</v>
      </c>
      <c r="H44" s="23">
        <f t="shared" si="1"/>
        <v>100</v>
      </c>
    </row>
    <row r="45" spans="1:8" ht="25.5" customHeight="1">
      <c r="A45" s="13" t="s">
        <v>71</v>
      </c>
      <c r="B45" s="32" t="s">
        <v>34</v>
      </c>
      <c r="C45" s="32"/>
      <c r="D45" s="32"/>
      <c r="E45" s="32"/>
      <c r="F45" s="11">
        <f>SUM(F46:F52)</f>
        <v>5427</v>
      </c>
      <c r="G45" s="11">
        <f>SUM(G46:G52)</f>
        <v>5420</v>
      </c>
      <c r="H45" s="22">
        <f t="shared" si="1"/>
        <v>99.87101529390087</v>
      </c>
    </row>
    <row r="46" spans="1:8" ht="15" customHeight="1">
      <c r="A46" s="36" t="s">
        <v>114</v>
      </c>
      <c r="B46" s="27" t="s">
        <v>115</v>
      </c>
      <c r="C46" s="27"/>
      <c r="D46" s="27"/>
      <c r="E46" s="27"/>
      <c r="F46" s="28">
        <v>329</v>
      </c>
      <c r="G46" s="28">
        <v>328</v>
      </c>
      <c r="H46" s="23">
        <f t="shared" si="1"/>
        <v>99.69604863221885</v>
      </c>
    </row>
    <row r="47" spans="1:8" ht="3.75" customHeight="1" hidden="1" thickBot="1">
      <c r="A47" s="36"/>
      <c r="B47" s="27"/>
      <c r="C47" s="27"/>
      <c r="D47" s="27"/>
      <c r="E47" s="27"/>
      <c r="F47" s="28"/>
      <c r="G47" s="28"/>
      <c r="H47" s="10"/>
    </row>
    <row r="48" spans="1:8" ht="11.25" customHeight="1" hidden="1" thickBot="1">
      <c r="A48" s="36"/>
      <c r="B48" s="27"/>
      <c r="C48" s="27"/>
      <c r="D48" s="27"/>
      <c r="E48" s="27"/>
      <c r="F48" s="28"/>
      <c r="G48" s="28"/>
      <c r="H48" s="10"/>
    </row>
    <row r="49" spans="1:8" ht="24.75" customHeight="1">
      <c r="A49" s="36" t="s">
        <v>72</v>
      </c>
      <c r="B49" s="27" t="s">
        <v>35</v>
      </c>
      <c r="C49" s="27"/>
      <c r="D49" s="27"/>
      <c r="E49" s="27"/>
      <c r="F49" s="28">
        <v>4530</v>
      </c>
      <c r="G49" s="28">
        <v>4527</v>
      </c>
      <c r="H49" s="35">
        <f>G49/F49*100</f>
        <v>99.93377483443709</v>
      </c>
    </row>
    <row r="50" spans="1:8" ht="15.75" customHeight="1">
      <c r="A50" s="36"/>
      <c r="B50" s="27"/>
      <c r="C50" s="27"/>
      <c r="D50" s="27"/>
      <c r="E50" s="27"/>
      <c r="F50" s="28"/>
      <c r="G50" s="28"/>
      <c r="H50" s="35"/>
    </row>
    <row r="51" spans="1:8" ht="16.5" customHeight="1">
      <c r="A51" s="36"/>
      <c r="B51" s="27"/>
      <c r="C51" s="27"/>
      <c r="D51" s="27"/>
      <c r="E51" s="27"/>
      <c r="F51" s="28"/>
      <c r="G51" s="28"/>
      <c r="H51" s="35"/>
    </row>
    <row r="52" spans="1:8" ht="30.75" customHeight="1">
      <c r="A52" s="16" t="s">
        <v>73</v>
      </c>
      <c r="B52" s="27" t="s">
        <v>36</v>
      </c>
      <c r="C52" s="27"/>
      <c r="D52" s="27"/>
      <c r="E52" s="27"/>
      <c r="F52" s="9">
        <v>568</v>
      </c>
      <c r="G52" s="9">
        <v>565</v>
      </c>
      <c r="H52" s="23">
        <f>G52/F52*100</f>
        <v>99.47183098591549</v>
      </c>
    </row>
    <row r="53" spans="1:8" ht="12.75">
      <c r="A53" s="13" t="s">
        <v>74</v>
      </c>
      <c r="B53" s="32" t="s">
        <v>37</v>
      </c>
      <c r="C53" s="32"/>
      <c r="D53" s="32"/>
      <c r="E53" s="32"/>
      <c r="F53" s="11">
        <f>SUM(F54:F56)</f>
        <v>59013</v>
      </c>
      <c r="G53" s="11">
        <f>SUM(G54:G56)</f>
        <v>53615</v>
      </c>
      <c r="H53" s="22">
        <f aca="true" t="shared" si="2" ref="H53:H86">G53/F53*100</f>
        <v>90.85286292850728</v>
      </c>
    </row>
    <row r="54" spans="1:8" ht="12.75" customHeight="1">
      <c r="A54" s="16" t="s">
        <v>135</v>
      </c>
      <c r="B54" s="27" t="s">
        <v>136</v>
      </c>
      <c r="C54" s="27"/>
      <c r="D54" s="27"/>
      <c r="E54" s="27"/>
      <c r="F54" s="9">
        <v>12084</v>
      </c>
      <c r="G54" s="9">
        <v>7610</v>
      </c>
      <c r="H54" s="23">
        <f t="shared" si="2"/>
        <v>62.97583581595498</v>
      </c>
    </row>
    <row r="55" spans="1:8" ht="12.75">
      <c r="A55" s="16" t="s">
        <v>75</v>
      </c>
      <c r="B55" s="27" t="s">
        <v>126</v>
      </c>
      <c r="C55" s="27"/>
      <c r="D55" s="27"/>
      <c r="E55" s="27"/>
      <c r="F55" s="9">
        <v>46445</v>
      </c>
      <c r="G55" s="9">
        <v>45521</v>
      </c>
      <c r="H55" s="23">
        <f t="shared" si="2"/>
        <v>98.01055011303691</v>
      </c>
    </row>
    <row r="56" spans="1:8" ht="27.75" customHeight="1">
      <c r="A56" s="16" t="s">
        <v>121</v>
      </c>
      <c r="B56" s="31" t="s">
        <v>127</v>
      </c>
      <c r="C56" s="31"/>
      <c r="D56" s="31"/>
      <c r="E56" s="31"/>
      <c r="F56" s="9">
        <v>484</v>
      </c>
      <c r="G56" s="9">
        <v>484</v>
      </c>
      <c r="H56" s="23">
        <f t="shared" si="2"/>
        <v>100</v>
      </c>
    </row>
    <row r="57" spans="1:8" ht="12.75">
      <c r="A57" s="13" t="s">
        <v>76</v>
      </c>
      <c r="B57" s="33" t="s">
        <v>38</v>
      </c>
      <c r="C57" s="33"/>
      <c r="D57" s="33"/>
      <c r="E57" s="33"/>
      <c r="F57" s="11">
        <f>SUM(F58:F60)</f>
        <v>93409</v>
      </c>
      <c r="G57" s="11">
        <f>SUM(G58:G60)</f>
        <v>62529</v>
      </c>
      <c r="H57" s="22">
        <f t="shared" si="2"/>
        <v>66.94108704728666</v>
      </c>
    </row>
    <row r="58" spans="1:8" ht="12.75">
      <c r="A58" s="16" t="s">
        <v>77</v>
      </c>
      <c r="B58" s="24" t="s">
        <v>39</v>
      </c>
      <c r="C58" s="24"/>
      <c r="D58" s="24"/>
      <c r="E58" s="24"/>
      <c r="F58" s="9">
        <v>1948</v>
      </c>
      <c r="G58" s="9">
        <v>1948</v>
      </c>
      <c r="H58" s="23">
        <f t="shared" si="2"/>
        <v>100</v>
      </c>
    </row>
    <row r="59" spans="1:8" ht="12.75">
      <c r="A59" s="16" t="s">
        <v>78</v>
      </c>
      <c r="B59" s="24" t="s">
        <v>40</v>
      </c>
      <c r="C59" s="24"/>
      <c r="D59" s="24"/>
      <c r="E59" s="24"/>
      <c r="F59" s="9">
        <v>15389</v>
      </c>
      <c r="G59" s="9">
        <v>10992</v>
      </c>
      <c r="H59" s="23">
        <f t="shared" si="2"/>
        <v>71.42764312171032</v>
      </c>
    </row>
    <row r="60" spans="1:8" ht="12.75">
      <c r="A60" s="16" t="s">
        <v>79</v>
      </c>
      <c r="B60" s="26" t="s">
        <v>41</v>
      </c>
      <c r="C60" s="26"/>
      <c r="D60" s="26"/>
      <c r="E60" s="26"/>
      <c r="F60" s="9">
        <v>76072</v>
      </c>
      <c r="G60" s="9">
        <v>49589</v>
      </c>
      <c r="H60" s="23">
        <f t="shared" si="2"/>
        <v>65.1869281733095</v>
      </c>
    </row>
    <row r="61" spans="1:8" ht="12.75">
      <c r="A61" s="13" t="s">
        <v>80</v>
      </c>
      <c r="B61" s="25" t="s">
        <v>42</v>
      </c>
      <c r="C61" s="25"/>
      <c r="D61" s="25"/>
      <c r="E61" s="25"/>
      <c r="F61" s="11">
        <f>SUM(F62:F66)</f>
        <v>237645</v>
      </c>
      <c r="G61" s="11">
        <f>SUM(G62:G66)</f>
        <v>236340</v>
      </c>
      <c r="H61" s="22">
        <f t="shared" si="2"/>
        <v>99.45086157924635</v>
      </c>
    </row>
    <row r="62" spans="1:8" ht="12.75">
      <c r="A62" s="16" t="s">
        <v>81</v>
      </c>
      <c r="B62" s="24" t="s">
        <v>43</v>
      </c>
      <c r="C62" s="24"/>
      <c r="D62" s="24"/>
      <c r="E62" s="24"/>
      <c r="F62" s="9">
        <v>115068</v>
      </c>
      <c r="G62" s="9">
        <v>114333</v>
      </c>
      <c r="H62" s="23">
        <f t="shared" si="2"/>
        <v>99.36124726248828</v>
      </c>
    </row>
    <row r="63" spans="1:8" ht="12.75">
      <c r="A63" s="16" t="s">
        <v>82</v>
      </c>
      <c r="B63" s="24" t="s">
        <v>44</v>
      </c>
      <c r="C63" s="24"/>
      <c r="D63" s="24"/>
      <c r="E63" s="24"/>
      <c r="F63" s="9">
        <v>118074</v>
      </c>
      <c r="G63" s="9">
        <v>117532</v>
      </c>
      <c r="H63" s="23">
        <f t="shared" si="2"/>
        <v>99.54096583498485</v>
      </c>
    </row>
    <row r="64" spans="1:8" ht="12.75">
      <c r="A64" s="16" t="s">
        <v>142</v>
      </c>
      <c r="B64" s="24" t="s">
        <v>141</v>
      </c>
      <c r="C64" s="24"/>
      <c r="D64" s="24"/>
      <c r="E64" s="24"/>
      <c r="F64" s="9">
        <v>1193</v>
      </c>
      <c r="G64" s="9">
        <v>1171</v>
      </c>
      <c r="H64" s="23">
        <f>G64/F64*100</f>
        <v>98.15590947191953</v>
      </c>
    </row>
    <row r="65" spans="1:8" ht="12.75">
      <c r="A65" s="16" t="s">
        <v>83</v>
      </c>
      <c r="B65" s="27" t="s">
        <v>45</v>
      </c>
      <c r="C65" s="27"/>
      <c r="D65" s="27"/>
      <c r="E65" s="27"/>
      <c r="F65" s="9">
        <v>2176</v>
      </c>
      <c r="G65" s="9">
        <v>2176</v>
      </c>
      <c r="H65" s="23">
        <f t="shared" si="2"/>
        <v>100</v>
      </c>
    </row>
    <row r="66" spans="1:8" ht="12.75">
      <c r="A66" s="16" t="s">
        <v>84</v>
      </c>
      <c r="B66" s="27" t="s">
        <v>46</v>
      </c>
      <c r="C66" s="27"/>
      <c r="D66" s="27"/>
      <c r="E66" s="27"/>
      <c r="F66" s="9">
        <v>1134</v>
      </c>
      <c r="G66" s="9">
        <v>1128</v>
      </c>
      <c r="H66" s="23">
        <f t="shared" si="2"/>
        <v>99.47089947089947</v>
      </c>
    </row>
    <row r="67" spans="1:8" ht="12.75">
      <c r="A67" s="13" t="s">
        <v>85</v>
      </c>
      <c r="B67" s="25" t="s">
        <v>128</v>
      </c>
      <c r="C67" s="25"/>
      <c r="D67" s="25"/>
      <c r="E67" s="25"/>
      <c r="F67" s="11">
        <f>SUM(F68:F69)</f>
        <v>20992</v>
      </c>
      <c r="G67" s="11">
        <f>SUM(G68:G69)</f>
        <v>18192</v>
      </c>
      <c r="H67" s="22">
        <f t="shared" si="2"/>
        <v>86.66158536585365</v>
      </c>
    </row>
    <row r="68" spans="1:8" ht="12.75">
      <c r="A68" s="16" t="s">
        <v>86</v>
      </c>
      <c r="B68" s="27" t="s">
        <v>47</v>
      </c>
      <c r="C68" s="27"/>
      <c r="D68" s="27"/>
      <c r="E68" s="27"/>
      <c r="F68" s="9">
        <v>10194</v>
      </c>
      <c r="G68" s="9">
        <v>7394</v>
      </c>
      <c r="H68" s="23">
        <f t="shared" si="2"/>
        <v>72.5328624681185</v>
      </c>
    </row>
    <row r="69" spans="1:8" ht="12.75">
      <c r="A69" s="16" t="s">
        <v>112</v>
      </c>
      <c r="B69" s="24" t="s">
        <v>48</v>
      </c>
      <c r="C69" s="24"/>
      <c r="D69" s="24"/>
      <c r="E69" s="24"/>
      <c r="F69" s="9">
        <v>10798</v>
      </c>
      <c r="G69" s="9">
        <v>10798</v>
      </c>
      <c r="H69" s="23">
        <f t="shared" si="2"/>
        <v>100</v>
      </c>
    </row>
    <row r="70" spans="1:8" ht="12.75">
      <c r="A70" s="13">
        <v>1000</v>
      </c>
      <c r="B70" s="25" t="s">
        <v>50</v>
      </c>
      <c r="C70" s="25"/>
      <c r="D70" s="25"/>
      <c r="E70" s="25"/>
      <c r="F70" s="11">
        <f>SUM(F71:F74)</f>
        <v>49332</v>
      </c>
      <c r="G70" s="11">
        <f>SUM(G71:G74)</f>
        <v>48921</v>
      </c>
      <c r="H70" s="22">
        <f t="shared" si="2"/>
        <v>99.16686937484796</v>
      </c>
    </row>
    <row r="71" spans="1:8" ht="12.75">
      <c r="A71" s="16">
        <v>1001</v>
      </c>
      <c r="B71" s="24" t="s">
        <v>51</v>
      </c>
      <c r="C71" s="24"/>
      <c r="D71" s="24"/>
      <c r="E71" s="24"/>
      <c r="F71" s="9">
        <v>3208</v>
      </c>
      <c r="G71" s="9">
        <v>3208</v>
      </c>
      <c r="H71" s="23">
        <f t="shared" si="2"/>
        <v>100</v>
      </c>
    </row>
    <row r="72" spans="1:8" ht="12.75">
      <c r="A72" s="16">
        <v>1003</v>
      </c>
      <c r="B72" s="26" t="s">
        <v>52</v>
      </c>
      <c r="C72" s="26"/>
      <c r="D72" s="26"/>
      <c r="E72" s="26"/>
      <c r="F72" s="9">
        <v>14314</v>
      </c>
      <c r="G72" s="9">
        <v>13988</v>
      </c>
      <c r="H72" s="23">
        <f t="shared" si="2"/>
        <v>97.72250943132597</v>
      </c>
    </row>
    <row r="73" spans="1:8" ht="12.75">
      <c r="A73" s="16">
        <v>1004</v>
      </c>
      <c r="B73" s="26" t="s">
        <v>53</v>
      </c>
      <c r="C73" s="26"/>
      <c r="D73" s="26"/>
      <c r="E73" s="26"/>
      <c r="F73" s="9">
        <v>30580</v>
      </c>
      <c r="G73" s="9">
        <v>30540</v>
      </c>
      <c r="H73" s="23">
        <f t="shared" si="2"/>
        <v>99.86919555264879</v>
      </c>
    </row>
    <row r="74" spans="1:8" ht="12.75">
      <c r="A74" s="16">
        <v>1006</v>
      </c>
      <c r="B74" s="26" t="s">
        <v>129</v>
      </c>
      <c r="C74" s="26"/>
      <c r="D74" s="26"/>
      <c r="E74" s="26"/>
      <c r="F74" s="9">
        <v>1230</v>
      </c>
      <c r="G74" s="9">
        <v>1185</v>
      </c>
      <c r="H74" s="23">
        <f t="shared" si="2"/>
        <v>96.34146341463415</v>
      </c>
    </row>
    <row r="75" spans="1:8" ht="12.75">
      <c r="A75" s="13" t="s">
        <v>111</v>
      </c>
      <c r="B75" s="25" t="s">
        <v>49</v>
      </c>
      <c r="C75" s="25"/>
      <c r="D75" s="25"/>
      <c r="E75" s="25"/>
      <c r="F75" s="11">
        <f>SUM(F76:F77)</f>
        <v>1373</v>
      </c>
      <c r="G75" s="11">
        <f>SUM(G76:G77)</f>
        <v>1320</v>
      </c>
      <c r="H75" s="22">
        <f t="shared" si="2"/>
        <v>96.13983976693372</v>
      </c>
    </row>
    <row r="76" spans="1:8" ht="13.5" customHeight="1">
      <c r="A76" s="16" t="s">
        <v>110</v>
      </c>
      <c r="B76" s="27" t="s">
        <v>130</v>
      </c>
      <c r="C76" s="27"/>
      <c r="D76" s="27"/>
      <c r="E76" s="27"/>
      <c r="F76" s="9">
        <v>1373</v>
      </c>
      <c r="G76" s="9">
        <v>1320</v>
      </c>
      <c r="H76" s="23">
        <f t="shared" si="2"/>
        <v>96.13983976693372</v>
      </c>
    </row>
    <row r="77" spans="1:8" ht="13.5" customHeight="1">
      <c r="A77" s="16" t="s">
        <v>116</v>
      </c>
      <c r="B77" s="31" t="s">
        <v>117</v>
      </c>
      <c r="C77" s="31"/>
      <c r="D77" s="31"/>
      <c r="E77" s="31"/>
      <c r="F77" s="9">
        <v>0</v>
      </c>
      <c r="G77" s="9">
        <v>0</v>
      </c>
      <c r="H77" s="23"/>
    </row>
    <row r="78" spans="1:8" ht="13.5" customHeight="1">
      <c r="A78" s="16"/>
      <c r="B78" s="20" t="s">
        <v>54</v>
      </c>
      <c r="C78" s="20"/>
      <c r="D78" s="20"/>
      <c r="E78" s="20"/>
      <c r="F78" s="12">
        <f>F35+F43+F45+F53+F57+F61+F67+F70+F75</f>
        <v>643901</v>
      </c>
      <c r="G78" s="12">
        <f>G35+G43+G45+G53+G57+G61+G67+G70+G75</f>
        <v>597966</v>
      </c>
      <c r="H78" s="22">
        <f t="shared" si="2"/>
        <v>92.86613935993266</v>
      </c>
    </row>
    <row r="79" spans="1:8" ht="12.75">
      <c r="A79" s="17"/>
      <c r="B79" s="24" t="s">
        <v>131</v>
      </c>
      <c r="C79" s="24"/>
      <c r="D79" s="24"/>
      <c r="E79" s="24"/>
      <c r="F79" s="9">
        <f>F12-F78</f>
        <v>-24742</v>
      </c>
      <c r="G79" s="9">
        <f>G12-G78</f>
        <v>4845</v>
      </c>
      <c r="H79" s="23">
        <f t="shared" si="2"/>
        <v>-19.582087139277345</v>
      </c>
    </row>
    <row r="80" spans="1:8" ht="13.5">
      <c r="A80" s="13"/>
      <c r="B80" s="33" t="s">
        <v>55</v>
      </c>
      <c r="C80" s="33"/>
      <c r="D80" s="33"/>
      <c r="E80" s="33"/>
      <c r="F80" s="12">
        <f>F81</f>
        <v>24742</v>
      </c>
      <c r="G80" s="12">
        <f>G81</f>
        <v>-4845</v>
      </c>
      <c r="H80" s="22">
        <f t="shared" si="2"/>
        <v>-19.582087139277345</v>
      </c>
    </row>
    <row r="81" spans="1:8" ht="25.5" customHeight="1">
      <c r="A81" s="13" t="s">
        <v>87</v>
      </c>
      <c r="B81" s="32" t="s">
        <v>56</v>
      </c>
      <c r="C81" s="32"/>
      <c r="D81" s="32"/>
      <c r="E81" s="32"/>
      <c r="F81" s="18">
        <f>SUM(F82:F86)</f>
        <v>24742</v>
      </c>
      <c r="G81" s="18">
        <f>SUM(G82:G86)</f>
        <v>-4845</v>
      </c>
      <c r="H81" s="22">
        <f t="shared" si="2"/>
        <v>-19.582087139277345</v>
      </c>
    </row>
    <row r="82" spans="1:8" ht="17.25" customHeight="1">
      <c r="A82" s="16" t="s">
        <v>88</v>
      </c>
      <c r="B82" s="27" t="s">
        <v>57</v>
      </c>
      <c r="C82" s="27"/>
      <c r="D82" s="27"/>
      <c r="E82" s="27"/>
      <c r="F82" s="19">
        <v>0</v>
      </c>
      <c r="G82" s="19">
        <v>0</v>
      </c>
      <c r="H82" s="22"/>
    </row>
    <row r="83" spans="1:8" ht="25.5" customHeight="1">
      <c r="A83" s="16" t="s">
        <v>89</v>
      </c>
      <c r="B83" s="27" t="s">
        <v>58</v>
      </c>
      <c r="C83" s="27"/>
      <c r="D83" s="27"/>
      <c r="E83" s="27"/>
      <c r="F83" s="19">
        <v>0</v>
      </c>
      <c r="G83" s="19">
        <v>0</v>
      </c>
      <c r="H83" s="22"/>
    </row>
    <row r="84" spans="1:8" ht="25.5" customHeight="1">
      <c r="A84" s="16" t="s">
        <v>90</v>
      </c>
      <c r="B84" s="27" t="s">
        <v>59</v>
      </c>
      <c r="C84" s="27"/>
      <c r="D84" s="27"/>
      <c r="E84" s="27"/>
      <c r="F84" s="19">
        <v>0</v>
      </c>
      <c r="G84" s="19">
        <v>0</v>
      </c>
      <c r="H84" s="22"/>
    </row>
    <row r="85" spans="1:8" ht="13.5">
      <c r="A85" s="16" t="s">
        <v>91</v>
      </c>
      <c r="B85" s="27" t="s">
        <v>60</v>
      </c>
      <c r="C85" s="27"/>
      <c r="D85" s="27"/>
      <c r="E85" s="27"/>
      <c r="F85" s="19">
        <v>-619159</v>
      </c>
      <c r="G85" s="19">
        <v>-604059</v>
      </c>
      <c r="H85" s="23">
        <f t="shared" si="2"/>
        <v>97.56120802572522</v>
      </c>
    </row>
    <row r="86" spans="1:8" ht="13.5">
      <c r="A86" s="16" t="s">
        <v>92</v>
      </c>
      <c r="B86" s="27" t="s">
        <v>61</v>
      </c>
      <c r="C86" s="27"/>
      <c r="D86" s="27"/>
      <c r="E86" s="27"/>
      <c r="F86" s="19">
        <v>643901</v>
      </c>
      <c r="G86" s="19">
        <v>599214</v>
      </c>
      <c r="H86" s="23">
        <f t="shared" si="2"/>
        <v>93.05995797490608</v>
      </c>
    </row>
    <row r="87" ht="18">
      <c r="A87" s="5"/>
    </row>
    <row r="88" ht="18">
      <c r="A88" s="6"/>
    </row>
  </sheetData>
  <sheetProtection/>
  <mergeCells count="87">
    <mergeCell ref="B21:E21"/>
    <mergeCell ref="B22:E22"/>
    <mergeCell ref="B23:E23"/>
    <mergeCell ref="E2:G2"/>
    <mergeCell ref="E3:G3"/>
    <mergeCell ref="E4:G4"/>
    <mergeCell ref="B15:E15"/>
    <mergeCell ref="C5:D5"/>
    <mergeCell ref="A6:G6"/>
    <mergeCell ref="A7:F7"/>
    <mergeCell ref="B9:E11"/>
    <mergeCell ref="B26:E26"/>
    <mergeCell ref="B27:E27"/>
    <mergeCell ref="B28:E28"/>
    <mergeCell ref="B29:E29"/>
    <mergeCell ref="B30:E30"/>
    <mergeCell ref="B19:E19"/>
    <mergeCell ref="B20:E20"/>
    <mergeCell ref="B24:E24"/>
    <mergeCell ref="B25:E25"/>
    <mergeCell ref="B36:E36"/>
    <mergeCell ref="B33:E33"/>
    <mergeCell ref="B37:E37"/>
    <mergeCell ref="B38:E38"/>
    <mergeCell ref="B31:E31"/>
    <mergeCell ref="B32:E32"/>
    <mergeCell ref="B35:E35"/>
    <mergeCell ref="B34:E34"/>
    <mergeCell ref="A49:A51"/>
    <mergeCell ref="B49:E51"/>
    <mergeCell ref="A46:A48"/>
    <mergeCell ref="B46:E48"/>
    <mergeCell ref="F46:F48"/>
    <mergeCell ref="B42:E42"/>
    <mergeCell ref="B43:E43"/>
    <mergeCell ref="B44:E44"/>
    <mergeCell ref="B57:E57"/>
    <mergeCell ref="B56:E56"/>
    <mergeCell ref="B58:E58"/>
    <mergeCell ref="F49:F51"/>
    <mergeCell ref="H49:H51"/>
    <mergeCell ref="B52:E52"/>
    <mergeCell ref="B53:E53"/>
    <mergeCell ref="B54:E54"/>
    <mergeCell ref="F1:G1"/>
    <mergeCell ref="G46:G48"/>
    <mergeCell ref="G49:G51"/>
    <mergeCell ref="B17:E17"/>
    <mergeCell ref="B18:E18"/>
    <mergeCell ref="B55:E55"/>
    <mergeCell ref="B45:E45"/>
    <mergeCell ref="B39:E39"/>
    <mergeCell ref="B40:E40"/>
    <mergeCell ref="B41:E41"/>
    <mergeCell ref="B72:E72"/>
    <mergeCell ref="B73:E73"/>
    <mergeCell ref="B74:E74"/>
    <mergeCell ref="B75:E75"/>
    <mergeCell ref="B79:E79"/>
    <mergeCell ref="B70:E70"/>
    <mergeCell ref="B71:E71"/>
    <mergeCell ref="B16:E16"/>
    <mergeCell ref="B85:E85"/>
    <mergeCell ref="B86:E86"/>
    <mergeCell ref="B81:E81"/>
    <mergeCell ref="B82:E82"/>
    <mergeCell ref="B83:E83"/>
    <mergeCell ref="B84:E84"/>
    <mergeCell ref="B80:E80"/>
    <mergeCell ref="B76:E76"/>
    <mergeCell ref="B77:E77"/>
    <mergeCell ref="B69:E69"/>
    <mergeCell ref="B60:E60"/>
    <mergeCell ref="B65:E65"/>
    <mergeCell ref="B66:E66"/>
    <mergeCell ref="B68:E68"/>
    <mergeCell ref="H9:H11"/>
    <mergeCell ref="F9:F11"/>
    <mergeCell ref="G9:G11"/>
    <mergeCell ref="B12:E12"/>
    <mergeCell ref="B14:E14"/>
    <mergeCell ref="B64:E64"/>
    <mergeCell ref="B59:E59"/>
    <mergeCell ref="B61:E61"/>
    <mergeCell ref="B62:E62"/>
    <mergeCell ref="B63:E63"/>
    <mergeCell ref="B67:E67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2017-07-17T03:43:44Z</cp:lastPrinted>
  <dcterms:created xsi:type="dcterms:W3CDTF">2011-04-13T01:23:37Z</dcterms:created>
  <dcterms:modified xsi:type="dcterms:W3CDTF">2020-01-16T22:13:28Z</dcterms:modified>
  <cp:category/>
  <cp:version/>
  <cp:contentType/>
  <cp:contentStatus/>
</cp:coreProperties>
</file>